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1160" activeTab="3"/>
  </bookViews>
  <sheets>
    <sheet name="AKsidente_total" sheetId="1" r:id="rId1"/>
    <sheet name="Aksidente_sjellja" sheetId="2" r:id="rId2"/>
    <sheet name="Aksidente_dite" sheetId="3" r:id="rId3"/>
    <sheet name="Vdekur per 100 aksidente" sheetId="4" r:id="rId4"/>
    <sheet name="Aksidente_lloji_rruge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<sst xmlns="http://schemas.openxmlformats.org/spreadsheetml/2006/main" count="66" uniqueCount="43">
  <si>
    <t xml:space="preserve">Tabela 1  Aksidente Rrugore me të Plagosur ose Fatalitete në vite 2014 – 2020 </t>
  </si>
  <si>
    <t>Viti</t>
  </si>
  <si>
    <t>Aksidente Rrugore</t>
  </si>
  <si>
    <t>Tabela 2  Ndryshim me Bazë Vjetore Aksidente me të Plagosur ose Fatalitete,  2015-2020 në %.</t>
  </si>
  <si>
    <t>2015/2014</t>
  </si>
  <si>
    <t>2016/2015</t>
  </si>
  <si>
    <t>2017/2016</t>
  </si>
  <si>
    <t>2018/2017</t>
  </si>
  <si>
    <t>2019/2018</t>
  </si>
  <si>
    <t>2020/2019</t>
  </si>
  <si>
    <t>Shkak sjellja e drejtuesit</t>
  </si>
  <si>
    <t>Shkak Sjellja e Këmbësorve</t>
  </si>
  <si>
    <t xml:space="preserve">Raporti Shkak Drejtuesi / Kembësori </t>
  </si>
  <si>
    <t>Grafiku 2  Aksidentet rrugore sipas sjelljes së përdoruesit, 2014-2020</t>
  </si>
  <si>
    <t xml:space="preserve"> (%)</t>
  </si>
  <si>
    <t>E hënë</t>
  </si>
  <si>
    <t>E martë</t>
  </si>
  <si>
    <t>E mërkurë</t>
  </si>
  <si>
    <t>E enjte</t>
  </si>
  <si>
    <t>E premte</t>
  </si>
  <si>
    <t>E shtunë</t>
  </si>
  <si>
    <t>E dielë</t>
  </si>
  <si>
    <t>Grafiku 3   Kronologjia Javore e Aksidenteve Rrugore me të Lënduar 2014-2020</t>
  </si>
  <si>
    <t>Viktima (fatalitete)</t>
  </si>
  <si>
    <t>Aksidente Rrugore me plagosje dhe fatalitete</t>
  </si>
  <si>
    <t xml:space="preserve">Të vdekur /100 aksidente me pasojë Plagosje ose Fatalitete </t>
  </si>
  <si>
    <t>Lloji i rrugës</t>
  </si>
  <si>
    <t>Totali 2014-2020</t>
  </si>
  <si>
    <t>Autostradë</t>
  </si>
  <si>
    <t>Interurbane kryesore</t>
  </si>
  <si>
    <t>Interurbane dytësore</t>
  </si>
  <si>
    <t>Urbane kryesore</t>
  </si>
  <si>
    <t>Urbane dytësore</t>
  </si>
  <si>
    <t>Lokale</t>
  </si>
  <si>
    <t>Të tjera</t>
  </si>
  <si>
    <t>2014/2013</t>
  </si>
  <si>
    <t>Burimi: Instituti i Statistikave</t>
  </si>
  <si>
    <r>
      <t>P</t>
    </r>
    <r>
      <rPr>
        <sz val="10"/>
        <color indexed="8"/>
        <rFont val="Calibri"/>
        <family val="2"/>
      </rPr>
      <t>ë</t>
    </r>
    <r>
      <rPr>
        <sz val="10"/>
        <color indexed="8"/>
        <rFont val="Calibri"/>
        <family val="2"/>
      </rPr>
      <t>rpunimi dhe Analiza: Open Data Albania</t>
    </r>
  </si>
  <si>
    <t>Tabela 3 Aksidentet rrugore sipas sjelljes së përdoruesit, 2014-2020</t>
  </si>
  <si>
    <t>Tabela 4   Kronologjia Javore e Aksidenteve Rrugore me të plagosur ose fatalitete 2014-2020 nw %</t>
  </si>
  <si>
    <t>Tabela 5 Të vdekur për çdo 100 aksidente me pasojë Plagosje ose Fatalitete 2014 - 2020</t>
  </si>
  <si>
    <r>
      <t>Tabela 5 Trendi i Aksidenteve rrugore me pasoja serioze sipas llojit t</t>
    </r>
    <r>
      <rPr>
        <sz val="11"/>
        <color indexed="8"/>
        <rFont val="Calibri"/>
        <family val="2"/>
      </rPr>
      <t>ë</t>
    </r>
    <r>
      <rPr>
        <sz val="11"/>
        <color theme="1"/>
        <rFont val="Calibri"/>
        <family val="2"/>
      </rPr>
      <t xml:space="preserve"> rrugëve.</t>
    </r>
  </si>
  <si>
    <t>Ndryshim me Bazë Vjetore  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</si>
</sst>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"/>
      <color indexed="63"/>
      <name val="Calibri"/>
      <family val="0"/>
    </font>
    <font>
      <b/>
      <sz val="8"/>
      <color indexed="9"/>
      <name val="Calibri"/>
      <family val="0"/>
    </font>
    <font>
      <b/>
      <sz val="18"/>
      <color indexed="8"/>
      <name val="Calibri"/>
      <family val="0"/>
    </font>
    <font>
      <b/>
      <sz val="18"/>
      <color indexed="2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double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7" fillId="33" borderId="1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0" borderId="14" xfId="0" applyFont="1" applyBorder="1" applyAlignment="1">
      <alignment/>
    </xf>
    <xf numFmtId="3" fontId="50" fillId="0" borderId="15" xfId="0" applyNumberFormat="1" applyFont="1" applyBorder="1" applyAlignment="1">
      <alignment/>
    </xf>
    <xf numFmtId="164" fontId="50" fillId="0" borderId="15" xfId="0" applyNumberFormat="1" applyFont="1" applyBorder="1" applyAlignment="1">
      <alignment/>
    </xf>
    <xf numFmtId="164" fontId="50" fillId="0" borderId="16" xfId="0" applyNumberFormat="1" applyFont="1" applyBorder="1" applyAlignment="1">
      <alignment/>
    </xf>
    <xf numFmtId="0" fontId="47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7" fillId="0" borderId="19" xfId="0" applyFont="1" applyBorder="1" applyAlignment="1">
      <alignment/>
    </xf>
    <xf numFmtId="3" fontId="50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165" fontId="0" fillId="0" borderId="19" xfId="0" applyNumberForma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22" xfId="55" applyFont="1" applyBorder="1" applyAlignment="1">
      <alignment horizontal="left"/>
      <protection/>
    </xf>
    <xf numFmtId="165" fontId="0" fillId="0" borderId="17" xfId="0" applyNumberFormat="1" applyFont="1" applyBorder="1" applyAlignment="1">
      <alignment/>
    </xf>
    <xf numFmtId="165" fontId="47" fillId="0" borderId="17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165" fontId="0" fillId="0" borderId="19" xfId="0" applyNumberFormat="1" applyFont="1" applyBorder="1" applyAlignment="1">
      <alignment/>
    </xf>
    <xf numFmtId="165" fontId="52" fillId="0" borderId="19" xfId="0" applyNumberFormat="1" applyFont="1" applyBorder="1" applyAlignment="1">
      <alignment/>
    </xf>
    <xf numFmtId="165" fontId="0" fillId="0" borderId="23" xfId="0" applyNumberFormat="1" applyFont="1" applyBorder="1" applyAlignment="1">
      <alignment/>
    </xf>
    <xf numFmtId="165" fontId="47" fillId="0" borderId="19" xfId="0" applyNumberFormat="1" applyFont="1" applyBorder="1" applyAlignment="1">
      <alignment/>
    </xf>
    <xf numFmtId="165" fontId="47" fillId="0" borderId="23" xfId="0" applyNumberFormat="1" applyFont="1" applyBorder="1" applyAlignment="1">
      <alignment/>
    </xf>
    <xf numFmtId="165" fontId="52" fillId="0" borderId="23" xfId="0" applyNumberFormat="1" applyFont="1" applyBorder="1" applyAlignment="1">
      <alignment/>
    </xf>
    <xf numFmtId="0" fontId="7" fillId="0" borderId="24" xfId="55" applyFont="1" applyBorder="1" applyAlignment="1">
      <alignment horizontal="left"/>
      <protection/>
    </xf>
    <xf numFmtId="165" fontId="0" fillId="0" borderId="25" xfId="0" applyNumberFormat="1" applyFont="1" applyBorder="1" applyAlignment="1">
      <alignment/>
    </xf>
    <xf numFmtId="165" fontId="52" fillId="0" borderId="25" xfId="0" applyNumberFormat="1" applyFont="1" applyBorder="1" applyAlignment="1">
      <alignment/>
    </xf>
    <xf numFmtId="165" fontId="0" fillId="0" borderId="26" xfId="0" applyNumberFormat="1" applyFont="1" applyBorder="1" applyAlignment="1">
      <alignment/>
    </xf>
    <xf numFmtId="0" fontId="47" fillId="3" borderId="10" xfId="0" applyFont="1" applyFill="1" applyBorder="1" applyAlignment="1">
      <alignment/>
    </xf>
    <xf numFmtId="0" fontId="53" fillId="3" borderId="12" xfId="0" applyFont="1" applyFill="1" applyBorder="1" applyAlignment="1">
      <alignment/>
    </xf>
    <xf numFmtId="0" fontId="53" fillId="3" borderId="13" xfId="0" applyFont="1" applyFill="1" applyBorder="1" applyAlignment="1">
      <alignment/>
    </xf>
    <xf numFmtId="0" fontId="54" fillId="0" borderId="27" xfId="0" applyFont="1" applyBorder="1" applyAlignment="1">
      <alignment/>
    </xf>
    <xf numFmtId="0" fontId="54" fillId="0" borderId="28" xfId="0" applyFont="1" applyBorder="1" applyAlignment="1">
      <alignment/>
    </xf>
    <xf numFmtId="0" fontId="54" fillId="0" borderId="29" xfId="0" applyFont="1" applyBorder="1" applyAlignment="1">
      <alignment/>
    </xf>
    <xf numFmtId="0" fontId="54" fillId="0" borderId="30" xfId="0" applyFont="1" applyBorder="1" applyAlignment="1">
      <alignment/>
    </xf>
    <xf numFmtId="0" fontId="54" fillId="0" borderId="19" xfId="0" applyFont="1" applyBorder="1" applyAlignment="1">
      <alignment wrapText="1"/>
    </xf>
    <xf numFmtId="0" fontId="54" fillId="0" borderId="19" xfId="0" applyFont="1" applyBorder="1" applyAlignment="1">
      <alignment/>
    </xf>
    <xf numFmtId="165" fontId="54" fillId="0" borderId="19" xfId="0" applyNumberFormat="1" applyFont="1" applyBorder="1" applyAlignment="1">
      <alignment/>
    </xf>
    <xf numFmtId="0" fontId="47" fillId="33" borderId="31" xfId="0" applyFont="1" applyFill="1" applyBorder="1" applyAlignment="1">
      <alignment/>
    </xf>
    <xf numFmtId="0" fontId="0" fillId="0" borderId="19" xfId="0" applyBorder="1" applyAlignment="1">
      <alignment/>
    </xf>
    <xf numFmtId="0" fontId="55" fillId="0" borderId="0" xfId="0" applyFont="1" applyAlignment="1">
      <alignment/>
    </xf>
    <xf numFmtId="0" fontId="49" fillId="0" borderId="32" xfId="0" applyFont="1" applyBorder="1" applyAlignment="1">
      <alignment/>
    </xf>
    <xf numFmtId="0" fontId="5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Aksidentet rrugore me pasoja serioze në vlerë absolute dhe ndryshimi me bazë vjetore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015"/>
          <c:w val="0.986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AKsidente_total!$A$4</c:f>
              <c:strCache>
                <c:ptCount val="1"/>
                <c:pt idx="0">
                  <c:v>Aksidente Rrugore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AKsidente_total!$B$3:$H$3</c:f>
              <c:numCache/>
            </c:numRef>
          </c:cat>
          <c:val>
            <c:numRef>
              <c:f>AKsidente_total!$B$4:$H$4</c:f>
              <c:numCache/>
            </c:numRef>
          </c:val>
        </c:ser>
        <c:overlap val="-27"/>
        <c:gapWidth val="219"/>
        <c:axId val="44522339"/>
        <c:axId val="65156732"/>
      </c:barChart>
      <c:lineChart>
        <c:grouping val="standard"/>
        <c:varyColors val="0"/>
        <c:ser>
          <c:idx val="1"/>
          <c:order val="1"/>
          <c:tx>
            <c:strRef>
              <c:f>AKsidente_total!$A$13</c:f>
              <c:strCache>
                <c:ptCount val="1"/>
                <c:pt idx="0">
                  <c:v>Ndryshim me Bazë Vjetore  %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AKsidente_total!$B$13:$H$13</c:f>
              <c:numCache/>
            </c:numRef>
          </c:val>
          <c:smooth val="0"/>
        </c:ser>
        <c:axId val="49539677"/>
        <c:axId val="43203910"/>
      </c:lineChart>
      <c:catAx>
        <c:axId val="44522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156732"/>
        <c:crosses val="autoZero"/>
        <c:auto val="1"/>
        <c:lblOffset val="100"/>
        <c:tickLblSkip val="1"/>
        <c:noMultiLvlLbl val="0"/>
      </c:catAx>
      <c:valAx>
        <c:axId val="651567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522339"/>
        <c:crossesAt val="1"/>
        <c:crossBetween val="between"/>
        <c:dispUnits/>
      </c:valAx>
      <c:catAx>
        <c:axId val="49539677"/>
        <c:scaling>
          <c:orientation val="minMax"/>
        </c:scaling>
        <c:axPos val="b"/>
        <c:delete val="1"/>
        <c:majorTickMark val="out"/>
        <c:minorTickMark val="none"/>
        <c:tickLblPos val="none"/>
        <c:crossAx val="43203910"/>
        <c:crosses val="autoZero"/>
        <c:auto val="1"/>
        <c:lblOffset val="100"/>
        <c:tickLblSkip val="1"/>
        <c:noMultiLvlLbl val="0"/>
      </c:catAx>
      <c:valAx>
        <c:axId val="43203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53967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9"/>
          <c:y val="0.90325"/>
          <c:w val="0.758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Sjellja e Autorit Shkaktar në Aksidentet rrugore me të plagosur ose fatalitete,  2014-2020</a:t>
            </a:r>
          </a:p>
        </c:rich>
      </c:tx>
      <c:layout>
        <c:manualLayout>
          <c:xMode val="factor"/>
          <c:yMode val="factor"/>
          <c:x val="-0.004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97"/>
          <c:w val="0.974"/>
          <c:h val="0.609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'[1]Aksident_sjellje'!$A$4</c:f>
              <c:strCache>
                <c:ptCount val="1"/>
                <c:pt idx="0">
                  <c:v>Shkak sjellja e drejtuesit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'[1]Aksident_sjellje'!$B$3:$H$3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'[1]Aksident_sjellje'!$B$4:$H$4</c:f>
              <c:numCache>
                <c:ptCount val="7"/>
                <c:pt idx="0">
                  <c:v>1538</c:v>
                </c:pt>
                <c:pt idx="1">
                  <c:v>1658</c:v>
                </c:pt>
                <c:pt idx="2">
                  <c:v>1728</c:v>
                </c:pt>
                <c:pt idx="3">
                  <c:v>1608</c:v>
                </c:pt>
                <c:pt idx="4">
                  <c:v>1368</c:v>
                </c:pt>
                <c:pt idx="5">
                  <c:v>1280</c:v>
                </c:pt>
                <c:pt idx="6">
                  <c:v>1055</c:v>
                </c:pt>
              </c:numCache>
            </c:numRef>
          </c:val>
        </c:ser>
        <c:ser>
          <c:idx val="2"/>
          <c:order val="1"/>
          <c:tx>
            <c:strRef>
              <c:f>'[1]Aksident_sjellje'!$A$5</c:f>
              <c:strCache>
                <c:ptCount val="1"/>
                <c:pt idx="0">
                  <c:v>Shkak Sjellja e Këmbësorve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'[1]Aksident_sjellje'!$B$3:$H$3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'[1]Aksident_sjellje'!$B$5:$H$5</c:f>
              <c:numCache>
                <c:ptCount val="7"/>
                <c:pt idx="0">
                  <c:v>376</c:v>
                </c:pt>
                <c:pt idx="1">
                  <c:v>334</c:v>
                </c:pt>
                <c:pt idx="2">
                  <c:v>304</c:v>
                </c:pt>
                <c:pt idx="3">
                  <c:v>370</c:v>
                </c:pt>
                <c:pt idx="4">
                  <c:v>350</c:v>
                </c:pt>
                <c:pt idx="5">
                  <c:v>218</c:v>
                </c:pt>
                <c:pt idx="6">
                  <c:v>179</c:v>
                </c:pt>
              </c:numCache>
            </c:numRef>
          </c:val>
        </c:ser>
        <c:overlap val="100"/>
        <c:axId val="53290871"/>
        <c:axId val="9855792"/>
      </c:barChart>
      <c:catAx>
        <c:axId val="532908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855792"/>
        <c:crosses val="autoZero"/>
        <c:auto val="1"/>
        <c:lblOffset val="100"/>
        <c:tickLblSkip val="1"/>
        <c:noMultiLvlLbl val="0"/>
      </c:catAx>
      <c:valAx>
        <c:axId val="985579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2908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275"/>
          <c:y val="0.911"/>
          <c:w val="0.7522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Kronologjia Javore e Aksidenteve Rrugore me të plagosur ose fatalitete 2014-2020 në % </a:t>
            </a:r>
          </a:p>
        </c:rich>
      </c:tx>
      <c:layout>
        <c:manualLayout>
          <c:xMode val="factor"/>
          <c:yMode val="factor"/>
          <c:x val="-0.003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26325"/>
          <c:w val="0.967"/>
          <c:h val="0.59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'[1]Aksidentet_dite'!$A$4</c:f>
              <c:strCache>
                <c:ptCount val="1"/>
                <c:pt idx="0">
                  <c:v>E hënë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'[1]Aksidentet_dite'!$B$3:$H$3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'[1]Aksidentet_dite'!$B$4:$H$4</c:f>
              <c:numCache>
                <c:ptCount val="7"/>
                <c:pt idx="0">
                  <c:v>14.890282131661442</c:v>
                </c:pt>
                <c:pt idx="1">
                  <c:v>14.106425702811245</c:v>
                </c:pt>
                <c:pt idx="2">
                  <c:v>15.698818897637794</c:v>
                </c:pt>
                <c:pt idx="3">
                  <c:v>15.621840242669363</c:v>
                </c:pt>
                <c:pt idx="4">
                  <c:v>14.842840512223516</c:v>
                </c:pt>
                <c:pt idx="5">
                  <c:v>15.554072096128172</c:v>
                </c:pt>
                <c:pt idx="6">
                  <c:v>15.072933549432738</c:v>
                </c:pt>
              </c:numCache>
            </c:numRef>
          </c:val>
        </c:ser>
        <c:ser>
          <c:idx val="1"/>
          <c:order val="1"/>
          <c:tx>
            <c:strRef>
              <c:f>'[1]Aksidentet_dite'!$A$5</c:f>
              <c:strCache>
                <c:ptCount val="1"/>
                <c:pt idx="0">
                  <c:v>E martë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'[1]Aksidentet_dite'!$B$3:$H$3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'[1]Aksidentet_dite'!$B$5:$H$5</c:f>
              <c:numCache>
                <c:ptCount val="7"/>
                <c:pt idx="0">
                  <c:v>14.106583072100314</c:v>
                </c:pt>
                <c:pt idx="1">
                  <c:v>15.261044176706827</c:v>
                </c:pt>
                <c:pt idx="2">
                  <c:v>12.795275590551181</c:v>
                </c:pt>
                <c:pt idx="3">
                  <c:v>13.902932254802831</c:v>
                </c:pt>
                <c:pt idx="4">
                  <c:v>13.678696158323632</c:v>
                </c:pt>
                <c:pt idx="5">
                  <c:v>14.152202937249665</c:v>
                </c:pt>
                <c:pt idx="6">
                  <c:v>13.614262560777957</c:v>
                </c:pt>
              </c:numCache>
            </c:numRef>
          </c:val>
        </c:ser>
        <c:ser>
          <c:idx val="2"/>
          <c:order val="2"/>
          <c:tx>
            <c:strRef>
              <c:f>'[1]Aksidentet_dite'!$A$6</c:f>
              <c:strCache>
                <c:ptCount val="1"/>
                <c:pt idx="0">
                  <c:v>E mërkurë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'[1]Aksidentet_dite'!$B$3:$H$3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'[1]Aksidentet_dite'!$B$6:$H$6</c:f>
              <c:numCache>
                <c:ptCount val="7"/>
                <c:pt idx="0">
                  <c:v>15.778474399164054</c:v>
                </c:pt>
                <c:pt idx="1">
                  <c:v>14.407630522088354</c:v>
                </c:pt>
                <c:pt idx="2">
                  <c:v>13.828740157480315</c:v>
                </c:pt>
                <c:pt idx="3">
                  <c:v>13.39737108190091</c:v>
                </c:pt>
                <c:pt idx="4">
                  <c:v>14.377182770663563</c:v>
                </c:pt>
                <c:pt idx="5">
                  <c:v>12.950600801068092</c:v>
                </c:pt>
                <c:pt idx="6">
                  <c:v>16.774716369529983</c:v>
                </c:pt>
              </c:numCache>
            </c:numRef>
          </c:val>
        </c:ser>
        <c:ser>
          <c:idx val="3"/>
          <c:order val="3"/>
          <c:tx>
            <c:strRef>
              <c:f>'[1]Aksidentet_dite'!$A$7</c:f>
              <c:strCache>
                <c:ptCount val="1"/>
                <c:pt idx="0">
                  <c:v>E enjte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'[1]Aksidentet_dite'!$B$3:$H$3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'[1]Aksidentet_dite'!$B$7:$H$7</c:f>
              <c:numCache>
                <c:ptCount val="7"/>
                <c:pt idx="0">
                  <c:v>13.061650992685475</c:v>
                </c:pt>
                <c:pt idx="1">
                  <c:v>14.156626506024097</c:v>
                </c:pt>
                <c:pt idx="2">
                  <c:v>14.0748031496063</c:v>
                </c:pt>
                <c:pt idx="3">
                  <c:v>13.751263902932255</c:v>
                </c:pt>
                <c:pt idx="4">
                  <c:v>14.610011641443538</c:v>
                </c:pt>
                <c:pt idx="5">
                  <c:v>13.885180240320427</c:v>
                </c:pt>
                <c:pt idx="6">
                  <c:v>13.938411669367909</c:v>
                </c:pt>
              </c:numCache>
            </c:numRef>
          </c:val>
        </c:ser>
        <c:ser>
          <c:idx val="4"/>
          <c:order val="4"/>
          <c:tx>
            <c:strRef>
              <c:f>'[1]Aksidentet_dite'!$A$8</c:f>
              <c:strCache>
                <c:ptCount val="1"/>
                <c:pt idx="0">
                  <c:v>E premte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'[1]Aksidentet_dite'!$B$3:$H$3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'[1]Aksidentet_dite'!$B$8:$H$8</c:f>
              <c:numCache>
                <c:ptCount val="7"/>
                <c:pt idx="0">
                  <c:v>14.8380355276907</c:v>
                </c:pt>
                <c:pt idx="1">
                  <c:v>15.71285140562249</c:v>
                </c:pt>
                <c:pt idx="2">
                  <c:v>15.108267716535433</c:v>
                </c:pt>
                <c:pt idx="3">
                  <c:v>14.762386248736098</c:v>
                </c:pt>
                <c:pt idx="4">
                  <c:v>14.260768335273575</c:v>
                </c:pt>
                <c:pt idx="5">
                  <c:v>15.353805073431241</c:v>
                </c:pt>
                <c:pt idx="6">
                  <c:v>14.424635332252837</c:v>
                </c:pt>
              </c:numCache>
            </c:numRef>
          </c:val>
        </c:ser>
        <c:ser>
          <c:idx val="5"/>
          <c:order val="5"/>
          <c:tx>
            <c:strRef>
              <c:f>'[1]Aksidentet_dite'!$A$9</c:f>
              <c:strCache>
                <c:ptCount val="1"/>
                <c:pt idx="0">
                  <c:v>E shtunë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'[1]Aksidentet_dite'!$B$3:$H$3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'[1]Aksidentet_dite'!$B$9:$H$9</c:f>
              <c:numCache>
                <c:ptCount val="7"/>
                <c:pt idx="0">
                  <c:v>13.427377220480668</c:v>
                </c:pt>
                <c:pt idx="1">
                  <c:v>13.303212851405622</c:v>
                </c:pt>
                <c:pt idx="2">
                  <c:v>14.025590551181102</c:v>
                </c:pt>
                <c:pt idx="3">
                  <c:v>14.964610717896866</c:v>
                </c:pt>
                <c:pt idx="4">
                  <c:v>14.260768335273575</c:v>
                </c:pt>
                <c:pt idx="5">
                  <c:v>13.684913217623498</c:v>
                </c:pt>
                <c:pt idx="6">
                  <c:v>12.884927066450567</c:v>
                </c:pt>
              </c:numCache>
            </c:numRef>
          </c:val>
        </c:ser>
        <c:ser>
          <c:idx val="6"/>
          <c:order val="6"/>
          <c:tx>
            <c:strRef>
              <c:f>'[1]Aksidentet_dite'!$A$10</c:f>
              <c:strCache>
                <c:ptCount val="1"/>
                <c:pt idx="0">
                  <c:v>E dielë</c:v>
                </c:pt>
              </c:strCache>
            </c:strRef>
          </c:tx>
          <c:spPr>
            <a:solidFill>
              <a:srgbClr val="26447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'[1]Aksidentet_dite'!$B$3:$H$3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'[1]Aksidentet_dite'!$B$10:$H$10</c:f>
              <c:numCache>
                <c:ptCount val="7"/>
                <c:pt idx="0">
                  <c:v>13.897596656217345</c:v>
                </c:pt>
                <c:pt idx="1">
                  <c:v>13.052208835341366</c:v>
                </c:pt>
                <c:pt idx="2">
                  <c:v>14.468503937007874</c:v>
                </c:pt>
                <c:pt idx="3">
                  <c:v>13.599595551061679</c:v>
                </c:pt>
                <c:pt idx="4">
                  <c:v>13.969732246798603</c:v>
                </c:pt>
                <c:pt idx="5">
                  <c:v>14.419225634178906</c:v>
                </c:pt>
                <c:pt idx="6">
                  <c:v>13.290113452188006</c:v>
                </c:pt>
              </c:numCache>
            </c:numRef>
          </c:val>
        </c:ser>
        <c:overlap val="100"/>
        <c:gapWidth val="79"/>
        <c:axId val="21593265"/>
        <c:axId val="60121658"/>
      </c:barChart>
      <c:catAx>
        <c:axId val="215932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121658"/>
        <c:crosses val="autoZero"/>
        <c:auto val="1"/>
        <c:lblOffset val="100"/>
        <c:tickLblSkip val="1"/>
        <c:noMultiLvlLbl val="0"/>
      </c:catAx>
      <c:valAx>
        <c:axId val="60121658"/>
        <c:scaling>
          <c:orientation val="minMax"/>
        </c:scaling>
        <c:axPos val="b"/>
        <c:delete val="1"/>
        <c:majorTickMark val="out"/>
        <c:minorTickMark val="none"/>
        <c:tickLblPos val="none"/>
        <c:crossAx val="215932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5"/>
          <c:y val="0.9115"/>
          <c:w val="0.775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Të vdekur  për çdo 100 aksidente me pasojë plagosje ose të vdekur 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745"/>
          <c:w val="0.9755"/>
          <c:h val="0.8325"/>
        </c:manualLayout>
      </c:layout>
      <c:lineChart>
        <c:grouping val="standard"/>
        <c:varyColors val="0"/>
        <c:ser>
          <c:idx val="3"/>
          <c:order val="0"/>
          <c:tx>
            <c:strRef>
              <c:f>'[1]vdekur 100 aksidente'!$A$6</c:f>
              <c:strCache>
                <c:ptCount val="1"/>
                <c:pt idx="0">
                  <c:v>Të vdekur /100 aksidente me pasojë Plagosje ose Fatalitete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'[1]vdekur 100 aksidente'!$B$3:$H$3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'[1]vdekur 100 aksidente'!$B$6:$H$6</c:f>
              <c:numCache>
                <c:ptCount val="7"/>
                <c:pt idx="0">
                  <c:v>13.793103448275861</c:v>
                </c:pt>
                <c:pt idx="1">
                  <c:v>13.55421686746988</c:v>
                </c:pt>
                <c:pt idx="2">
                  <c:v>13.238188976377952</c:v>
                </c:pt>
                <c:pt idx="3">
                  <c:v>11.223458038422649</c:v>
                </c:pt>
                <c:pt idx="4">
                  <c:v>12.39813736903376</c:v>
                </c:pt>
                <c:pt idx="5">
                  <c:v>15.153538050734312</c:v>
                </c:pt>
                <c:pt idx="6">
                  <c:v>14.6677471636953</c:v>
                </c:pt>
              </c:numCache>
            </c:numRef>
          </c:val>
          <c:smooth val="0"/>
        </c:ser>
        <c:marker val="1"/>
        <c:axId val="4224011"/>
        <c:axId val="38016100"/>
      </c:lineChart>
      <c:catAx>
        <c:axId val="42240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016100"/>
        <c:crosses val="autoZero"/>
        <c:auto val="1"/>
        <c:lblOffset val="100"/>
        <c:tickLblSkip val="1"/>
        <c:noMultiLvlLbl val="0"/>
      </c:catAx>
      <c:valAx>
        <c:axId val="38016100"/>
        <c:scaling>
          <c:orientation val="minMax"/>
          <c:min val="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24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Aksidente me pasoja serioze sipas llojit të rrugës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55"/>
          <c:y val="0.14275"/>
          <c:w val="0.384"/>
          <c:h val="0.658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64478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'[1]Aksident_Lloji_rruge'!$A$4:$A$10</c:f>
              <c:strCache>
                <c:ptCount val="7"/>
                <c:pt idx="0">
                  <c:v>Autostradë</c:v>
                </c:pt>
                <c:pt idx="1">
                  <c:v>Interurbane kryesore</c:v>
                </c:pt>
                <c:pt idx="2">
                  <c:v>Interurbane dytësore</c:v>
                </c:pt>
                <c:pt idx="3">
                  <c:v>Urbane kryesore</c:v>
                </c:pt>
                <c:pt idx="4">
                  <c:v>Urbane dytësore</c:v>
                </c:pt>
                <c:pt idx="5">
                  <c:v>Lokale</c:v>
                </c:pt>
                <c:pt idx="6">
                  <c:v>Të tjera</c:v>
                </c:pt>
              </c:strCache>
            </c:strRef>
          </c:cat>
          <c:val>
            <c:numRef>
              <c:f>'[1]Aksident_Lloji_rruge'!$I$4:$I$10</c:f>
              <c:numCache>
                <c:ptCount val="7"/>
                <c:pt idx="0">
                  <c:v>242</c:v>
                </c:pt>
                <c:pt idx="1">
                  <c:v>958</c:v>
                </c:pt>
                <c:pt idx="2">
                  <c:v>3213</c:v>
                </c:pt>
                <c:pt idx="3">
                  <c:v>2956</c:v>
                </c:pt>
                <c:pt idx="4">
                  <c:v>3297</c:v>
                </c:pt>
                <c:pt idx="5">
                  <c:v>1639</c:v>
                </c:pt>
                <c:pt idx="6">
                  <c:v>61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"/>
          <c:y val="0.84575"/>
          <c:w val="0.878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3</xdr:row>
      <xdr:rowOff>19050</xdr:rowOff>
    </xdr:from>
    <xdr:to>
      <xdr:col>17</xdr:col>
      <xdr:colOff>314325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6105525" y="609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</xdr:row>
      <xdr:rowOff>66675</xdr:rowOff>
    </xdr:from>
    <xdr:to>
      <xdr:col>16</xdr:col>
      <xdr:colOff>28575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7143750" y="476250"/>
        <a:ext cx="42767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17</xdr:col>
      <xdr:colOff>600075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5486400" y="400050"/>
        <a:ext cx="54768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</xdr:row>
      <xdr:rowOff>47625</xdr:rowOff>
    </xdr:from>
    <xdr:to>
      <xdr:col>18</xdr:col>
      <xdr:colOff>571500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6877050" y="43815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0</xdr:rowOff>
    </xdr:from>
    <xdr:to>
      <xdr:col>18</xdr:col>
      <xdr:colOff>295275</xdr:colOff>
      <xdr:row>17</xdr:row>
      <xdr:rowOff>190500</xdr:rowOff>
    </xdr:to>
    <xdr:graphicFrame>
      <xdr:nvGraphicFramePr>
        <xdr:cNvPr id="1" name="Chart 1"/>
        <xdr:cNvGraphicFramePr/>
      </xdr:nvGraphicFramePr>
      <xdr:xfrm>
        <a:off x="7248525" y="390525"/>
        <a:ext cx="51625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elina\Desktop\Punime%20Oped%20Data%20Albania\Adelina%20Aksidente%20Rrugore%20me%20t&#235;%20L&#235;nduar,%20V&#235;llimi%20dhe%20Trendi%20n&#235;%20vite%202014%20&#8211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sident_Rrugore"/>
      <sheetName val="Aksident_sjellje"/>
      <sheetName val="Aksidentet_dite"/>
      <sheetName val="vdekur 100 aksidente"/>
      <sheetName val="Aksident_Lloji_rruge"/>
    </sheetNames>
    <sheetDataSet>
      <sheetData sheetId="1">
        <row r="3">
          <cell r="B3">
            <v>2014</v>
          </cell>
          <cell r="C3">
            <v>2015</v>
          </cell>
          <cell r="D3">
            <v>2016</v>
          </cell>
          <cell r="E3">
            <v>2017</v>
          </cell>
          <cell r="F3">
            <v>2018</v>
          </cell>
          <cell r="G3">
            <v>2019</v>
          </cell>
          <cell r="H3">
            <v>2020</v>
          </cell>
        </row>
        <row r="4">
          <cell r="A4" t="str">
            <v>Shkak sjellja e drejtuesit</v>
          </cell>
          <cell r="B4">
            <v>1538</v>
          </cell>
          <cell r="C4">
            <v>1658</v>
          </cell>
          <cell r="D4">
            <v>1728</v>
          </cell>
          <cell r="E4">
            <v>1608</v>
          </cell>
          <cell r="F4">
            <v>1368</v>
          </cell>
          <cell r="G4">
            <v>1280</v>
          </cell>
          <cell r="H4">
            <v>1055</v>
          </cell>
        </row>
        <row r="5">
          <cell r="A5" t="str">
            <v>Shkak Sjellja e Këmbësorve</v>
          </cell>
          <cell r="B5">
            <v>376</v>
          </cell>
          <cell r="C5">
            <v>334</v>
          </cell>
          <cell r="D5">
            <v>304</v>
          </cell>
          <cell r="E5">
            <v>370</v>
          </cell>
          <cell r="F5">
            <v>350</v>
          </cell>
          <cell r="G5">
            <v>218</v>
          </cell>
          <cell r="H5">
            <v>179</v>
          </cell>
        </row>
      </sheetData>
      <sheetData sheetId="2">
        <row r="3">
          <cell r="B3">
            <v>2014</v>
          </cell>
          <cell r="C3">
            <v>2015</v>
          </cell>
          <cell r="D3">
            <v>2016</v>
          </cell>
          <cell r="E3">
            <v>2017</v>
          </cell>
          <cell r="F3">
            <v>2018</v>
          </cell>
          <cell r="G3">
            <v>2019</v>
          </cell>
          <cell r="H3">
            <v>2020</v>
          </cell>
        </row>
        <row r="4">
          <cell r="A4" t="str">
            <v>E hënë</v>
          </cell>
          <cell r="B4">
            <v>14.890282131661442</v>
          </cell>
          <cell r="C4">
            <v>14.106425702811245</v>
          </cell>
          <cell r="D4">
            <v>15.698818897637794</v>
          </cell>
          <cell r="E4">
            <v>15.621840242669363</v>
          </cell>
          <cell r="F4">
            <v>14.842840512223516</v>
          </cell>
          <cell r="G4">
            <v>15.554072096128172</v>
          </cell>
          <cell r="H4">
            <v>15.072933549432738</v>
          </cell>
        </row>
        <row r="5">
          <cell r="A5" t="str">
            <v>E martë</v>
          </cell>
          <cell r="B5">
            <v>14.106583072100314</v>
          </cell>
          <cell r="C5">
            <v>15.261044176706827</v>
          </cell>
          <cell r="D5">
            <v>12.795275590551181</v>
          </cell>
          <cell r="E5">
            <v>13.902932254802831</v>
          </cell>
          <cell r="F5">
            <v>13.678696158323632</v>
          </cell>
          <cell r="G5">
            <v>14.152202937249665</v>
          </cell>
          <cell r="H5">
            <v>13.614262560777957</v>
          </cell>
        </row>
        <row r="6">
          <cell r="A6" t="str">
            <v>E mërkurë</v>
          </cell>
          <cell r="B6">
            <v>15.778474399164054</v>
          </cell>
          <cell r="C6">
            <v>14.407630522088354</v>
          </cell>
          <cell r="D6">
            <v>13.828740157480315</v>
          </cell>
          <cell r="E6">
            <v>13.39737108190091</v>
          </cell>
          <cell r="F6">
            <v>14.377182770663563</v>
          </cell>
          <cell r="G6">
            <v>12.950600801068092</v>
          </cell>
          <cell r="H6">
            <v>16.774716369529983</v>
          </cell>
        </row>
        <row r="7">
          <cell r="A7" t="str">
            <v>E enjte</v>
          </cell>
          <cell r="B7">
            <v>13.061650992685475</v>
          </cell>
          <cell r="C7">
            <v>14.156626506024097</v>
          </cell>
          <cell r="D7">
            <v>14.0748031496063</v>
          </cell>
          <cell r="E7">
            <v>13.751263902932255</v>
          </cell>
          <cell r="F7">
            <v>14.610011641443538</v>
          </cell>
          <cell r="G7">
            <v>13.885180240320427</v>
          </cell>
          <cell r="H7">
            <v>13.938411669367909</v>
          </cell>
        </row>
        <row r="8">
          <cell r="A8" t="str">
            <v>E premte</v>
          </cell>
          <cell r="B8">
            <v>14.8380355276907</v>
          </cell>
          <cell r="C8">
            <v>15.71285140562249</v>
          </cell>
          <cell r="D8">
            <v>15.108267716535433</v>
          </cell>
          <cell r="E8">
            <v>14.762386248736098</v>
          </cell>
          <cell r="F8">
            <v>14.260768335273575</v>
          </cell>
          <cell r="G8">
            <v>15.353805073431241</v>
          </cell>
          <cell r="H8">
            <v>14.424635332252837</v>
          </cell>
        </row>
        <row r="9">
          <cell r="A9" t="str">
            <v>E shtunë</v>
          </cell>
          <cell r="B9">
            <v>13.427377220480668</v>
          </cell>
          <cell r="C9">
            <v>13.303212851405622</v>
          </cell>
          <cell r="D9">
            <v>14.025590551181102</v>
          </cell>
          <cell r="E9">
            <v>14.964610717896866</v>
          </cell>
          <cell r="F9">
            <v>14.260768335273575</v>
          </cell>
          <cell r="G9">
            <v>13.684913217623498</v>
          </cell>
          <cell r="H9">
            <v>12.884927066450567</v>
          </cell>
        </row>
        <row r="10">
          <cell r="A10" t="str">
            <v>E dielë</v>
          </cell>
          <cell r="B10">
            <v>13.897596656217345</v>
          </cell>
          <cell r="C10">
            <v>13.052208835341366</v>
          </cell>
          <cell r="D10">
            <v>14.468503937007874</v>
          </cell>
          <cell r="E10">
            <v>13.599595551061679</v>
          </cell>
          <cell r="F10">
            <v>13.969732246798603</v>
          </cell>
          <cell r="G10">
            <v>14.419225634178906</v>
          </cell>
          <cell r="H10">
            <v>13.290113452188006</v>
          </cell>
        </row>
      </sheetData>
      <sheetData sheetId="3">
        <row r="3">
          <cell r="B3">
            <v>2014</v>
          </cell>
          <cell r="C3">
            <v>2015</v>
          </cell>
          <cell r="D3">
            <v>2016</v>
          </cell>
          <cell r="E3">
            <v>2017</v>
          </cell>
          <cell r="F3">
            <v>2018</v>
          </cell>
          <cell r="G3">
            <v>2019</v>
          </cell>
          <cell r="H3">
            <v>2020</v>
          </cell>
        </row>
        <row r="6">
          <cell r="A6" t="str">
            <v>Të vdekur /100 aksidente me pasojë Plagosje ose Fatalitete </v>
          </cell>
          <cell r="B6">
            <v>13.793103448275861</v>
          </cell>
          <cell r="C6">
            <v>13.55421686746988</v>
          </cell>
          <cell r="D6">
            <v>13.238188976377952</v>
          </cell>
          <cell r="E6">
            <v>11.223458038422649</v>
          </cell>
          <cell r="F6">
            <v>12.39813736903376</v>
          </cell>
          <cell r="G6">
            <v>15.153538050734312</v>
          </cell>
          <cell r="H6">
            <v>14.6677471636953</v>
          </cell>
        </row>
      </sheetData>
      <sheetData sheetId="4">
        <row r="4">
          <cell r="A4" t="str">
            <v>Autostradë</v>
          </cell>
          <cell r="I4">
            <v>242</v>
          </cell>
        </row>
        <row r="5">
          <cell r="A5" t="str">
            <v>Interurbane kryesore</v>
          </cell>
          <cell r="I5">
            <v>958</v>
          </cell>
        </row>
        <row r="6">
          <cell r="A6" t="str">
            <v>Interurbane dytësore</v>
          </cell>
          <cell r="I6">
            <v>3213</v>
          </cell>
        </row>
        <row r="7">
          <cell r="A7" t="str">
            <v>Urbane kryesore</v>
          </cell>
          <cell r="I7">
            <v>2956</v>
          </cell>
        </row>
        <row r="8">
          <cell r="A8" t="str">
            <v>Urbane dytësore</v>
          </cell>
          <cell r="I8">
            <v>3297</v>
          </cell>
        </row>
        <row r="9">
          <cell r="A9" t="str">
            <v>Lokale</v>
          </cell>
          <cell r="I9">
            <v>1639</v>
          </cell>
        </row>
        <row r="10">
          <cell r="A10" t="str">
            <v>Të tjera</v>
          </cell>
          <cell r="I10">
            <v>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K19" sqref="K19"/>
    </sheetView>
  </sheetViews>
  <sheetFormatPr defaultColWidth="9.140625" defaultRowHeight="15"/>
  <sheetData>
    <row r="2" ht="15.75" thickBot="1">
      <c r="A2" s="1" t="s">
        <v>0</v>
      </c>
    </row>
    <row r="3" spans="1:8" ht="15.75" thickBot="1">
      <c r="A3" s="2" t="s">
        <v>1</v>
      </c>
      <c r="B3" s="3">
        <v>2014</v>
      </c>
      <c r="C3" s="4">
        <v>2015</v>
      </c>
      <c r="D3" s="4">
        <v>2016</v>
      </c>
      <c r="E3" s="4">
        <v>2017</v>
      </c>
      <c r="F3" s="4">
        <v>2018</v>
      </c>
      <c r="G3" s="4">
        <v>2019</v>
      </c>
      <c r="H3" s="5">
        <v>2020</v>
      </c>
    </row>
    <row r="4" spans="1:8" ht="16.5" thickBot="1" thickTop="1">
      <c r="A4" s="6" t="s">
        <v>2</v>
      </c>
      <c r="B4" s="7">
        <v>1914</v>
      </c>
      <c r="C4" s="7">
        <v>1992</v>
      </c>
      <c r="D4" s="7">
        <v>2032</v>
      </c>
      <c r="E4" s="7">
        <v>1978</v>
      </c>
      <c r="F4" s="7">
        <v>1718</v>
      </c>
      <c r="G4" s="7">
        <v>1498</v>
      </c>
      <c r="H4" s="7">
        <v>1234</v>
      </c>
    </row>
    <row r="5" ht="15">
      <c r="A5" s="47" t="s">
        <v>36</v>
      </c>
    </row>
    <row r="7" ht="15.75" customHeight="1"/>
    <row r="11" spans="1:7" ht="15.75" thickBot="1">
      <c r="A11" s="46" t="s">
        <v>3</v>
      </c>
      <c r="B11" s="46"/>
      <c r="C11" s="46"/>
      <c r="D11" s="46"/>
      <c r="E11" s="46"/>
      <c r="F11" s="46"/>
      <c r="G11" s="46"/>
    </row>
    <row r="12" spans="1:8" ht="15.75" thickBot="1">
      <c r="A12" s="2" t="s">
        <v>1</v>
      </c>
      <c r="B12" s="4" t="s">
        <v>35</v>
      </c>
      <c r="C12" s="4" t="s">
        <v>4</v>
      </c>
      <c r="D12" s="4" t="s">
        <v>5</v>
      </c>
      <c r="E12" s="4" t="s">
        <v>6</v>
      </c>
      <c r="F12" s="4" t="s">
        <v>7</v>
      </c>
      <c r="G12" s="4" t="s">
        <v>8</v>
      </c>
      <c r="H12" s="5" t="s">
        <v>9</v>
      </c>
    </row>
    <row r="13" spans="1:8" ht="16.5" thickBot="1" thickTop="1">
      <c r="A13" s="6" t="s">
        <v>42</v>
      </c>
      <c r="B13" s="8">
        <f>B4/2075*100-100</f>
        <v>-7.759036144578317</v>
      </c>
      <c r="C13" s="8">
        <v>4.07523510971788</v>
      </c>
      <c r="D13" s="8">
        <v>2.00803212851406</v>
      </c>
      <c r="E13" s="8">
        <v>-2.6574803149606225</v>
      </c>
      <c r="F13" s="8">
        <v>-13.144590495449947</v>
      </c>
      <c r="G13" s="8">
        <v>-12.805587892898714</v>
      </c>
      <c r="H13" s="9">
        <v>-17.62349799732978</v>
      </c>
    </row>
    <row r="14" ht="15">
      <c r="A14" s="47" t="s">
        <v>36</v>
      </c>
    </row>
    <row r="15" ht="15">
      <c r="A15" s="47" t="s">
        <v>37</v>
      </c>
    </row>
    <row r="18" ht="15">
      <c r="K18" s="47" t="s">
        <v>36</v>
      </c>
    </row>
    <row r="19" ht="15">
      <c r="K19" s="47" t="s">
        <v>37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33.7109375" style="0" customWidth="1"/>
  </cols>
  <sheetData>
    <row r="1" ht="16.5" thickBot="1">
      <c r="A1" s="45" t="s">
        <v>38</v>
      </c>
    </row>
    <row r="2" spans="1:10" ht="15.75" thickBot="1">
      <c r="A2" s="2" t="s">
        <v>1</v>
      </c>
      <c r="B2" s="3">
        <v>2014</v>
      </c>
      <c r="C2" s="4">
        <v>2015</v>
      </c>
      <c r="D2" s="4">
        <v>2016</v>
      </c>
      <c r="E2" s="4">
        <v>2017</v>
      </c>
      <c r="F2" s="4">
        <v>2018</v>
      </c>
      <c r="G2" s="4">
        <v>2019</v>
      </c>
      <c r="H2" s="5">
        <v>2020</v>
      </c>
      <c r="J2" s="1" t="s">
        <v>13</v>
      </c>
    </row>
    <row r="3" spans="1:8" ht="15.75" thickTop="1">
      <c r="A3" s="10" t="s">
        <v>10</v>
      </c>
      <c r="B3" s="11">
        <v>1538</v>
      </c>
      <c r="C3" s="11">
        <v>1658</v>
      </c>
      <c r="D3" s="11">
        <v>1728</v>
      </c>
      <c r="E3" s="11">
        <v>1608</v>
      </c>
      <c r="F3" s="11">
        <v>1368</v>
      </c>
      <c r="G3" s="11">
        <v>1280</v>
      </c>
      <c r="H3" s="12">
        <v>1055</v>
      </c>
    </row>
    <row r="4" spans="1:8" ht="15">
      <c r="A4" s="13" t="s">
        <v>11</v>
      </c>
      <c r="B4" s="14">
        <v>376</v>
      </c>
      <c r="C4" s="14">
        <v>334</v>
      </c>
      <c r="D4" s="14">
        <v>304</v>
      </c>
      <c r="E4" s="14">
        <v>370</v>
      </c>
      <c r="F4" s="14">
        <v>350</v>
      </c>
      <c r="G4" s="14">
        <v>218</v>
      </c>
      <c r="H4" s="15">
        <v>179</v>
      </c>
    </row>
    <row r="5" spans="1:8" ht="15">
      <c r="A5" s="13" t="s">
        <v>12</v>
      </c>
      <c r="B5" s="16">
        <f aca="true" t="shared" si="0" ref="B5:H5">B3/B4</f>
        <v>4.090425531914893</v>
      </c>
      <c r="C5" s="16">
        <f t="shared" si="0"/>
        <v>4.9640718562874255</v>
      </c>
      <c r="D5" s="16">
        <f t="shared" si="0"/>
        <v>5.684210526315789</v>
      </c>
      <c r="E5" s="16">
        <f t="shared" si="0"/>
        <v>4.345945945945946</v>
      </c>
      <c r="F5" s="16">
        <f t="shared" si="0"/>
        <v>3.9085714285714284</v>
      </c>
      <c r="G5" s="16">
        <f t="shared" si="0"/>
        <v>5.871559633027523</v>
      </c>
      <c r="H5" s="16">
        <f t="shared" si="0"/>
        <v>5.893854748603352</v>
      </c>
    </row>
    <row r="6" ht="15">
      <c r="A6" s="47" t="s">
        <v>36</v>
      </c>
    </row>
    <row r="7" ht="15">
      <c r="A7" s="47" t="s">
        <v>37</v>
      </c>
    </row>
    <row r="19" ht="15">
      <c r="J19" s="47" t="s">
        <v>36</v>
      </c>
    </row>
    <row r="20" ht="15">
      <c r="J20" s="47" t="s">
        <v>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20" sqref="J20"/>
    </sheetView>
  </sheetViews>
  <sheetFormatPr defaultColWidth="9.140625" defaultRowHeight="15"/>
  <sheetData>
    <row r="1" ht="15">
      <c r="A1" s="1" t="s">
        <v>39</v>
      </c>
    </row>
    <row r="2" spans="8:10" ht="16.5" thickBot="1">
      <c r="H2" s="18" t="s">
        <v>14</v>
      </c>
      <c r="J2" s="17" t="s">
        <v>22</v>
      </c>
    </row>
    <row r="3" spans="1:8" ht="15.75" thickBot="1">
      <c r="A3" s="2" t="s">
        <v>1</v>
      </c>
      <c r="B3" s="3">
        <v>2014</v>
      </c>
      <c r="C3" s="4">
        <v>2015</v>
      </c>
      <c r="D3" s="4">
        <v>2016</v>
      </c>
      <c r="E3" s="4">
        <v>2017</v>
      </c>
      <c r="F3" s="4">
        <v>2018</v>
      </c>
      <c r="G3" s="4">
        <v>2019</v>
      </c>
      <c r="H3" s="5">
        <v>2020</v>
      </c>
    </row>
    <row r="4" spans="1:8" ht="15.75" thickTop="1">
      <c r="A4" s="19" t="s">
        <v>15</v>
      </c>
      <c r="B4" s="20">
        <v>14.890282131661442</v>
      </c>
      <c r="C4" s="20">
        <v>14.106425702811245</v>
      </c>
      <c r="D4" s="21">
        <v>15.698818897637794</v>
      </c>
      <c r="E4" s="21">
        <v>15.621840242669363</v>
      </c>
      <c r="F4" s="21">
        <v>14.842840512223516</v>
      </c>
      <c r="G4" s="21">
        <v>15.554072096128172</v>
      </c>
      <c r="H4" s="22">
        <v>15.072933549432738</v>
      </c>
    </row>
    <row r="5" spans="1:8" ht="15">
      <c r="A5" s="19" t="s">
        <v>16</v>
      </c>
      <c r="B5" s="23">
        <v>14.106583072100314</v>
      </c>
      <c r="C5" s="23">
        <v>15.261044176706827</v>
      </c>
      <c r="D5" s="24">
        <v>12.795275590551181</v>
      </c>
      <c r="E5" s="23">
        <v>13.902932254802831</v>
      </c>
      <c r="F5" s="24">
        <v>13.678696158323632</v>
      </c>
      <c r="G5" s="23">
        <v>14.152202937249665</v>
      </c>
      <c r="H5" s="25">
        <v>13.614262560777957</v>
      </c>
    </row>
    <row r="6" spans="1:8" ht="15">
      <c r="A6" s="19" t="s">
        <v>17</v>
      </c>
      <c r="B6" s="26">
        <v>15.778474399164054</v>
      </c>
      <c r="C6" s="23">
        <v>14.407630522088354</v>
      </c>
      <c r="D6" s="23">
        <v>13.828740157480315</v>
      </c>
      <c r="E6" s="24">
        <v>13.39737108190091</v>
      </c>
      <c r="F6" s="23">
        <v>14.377182770663563</v>
      </c>
      <c r="G6" s="24">
        <v>12.950600801068092</v>
      </c>
      <c r="H6" s="27">
        <v>16.774716369529983</v>
      </c>
    </row>
    <row r="7" spans="1:8" ht="15">
      <c r="A7" s="19" t="s">
        <v>18</v>
      </c>
      <c r="B7" s="24">
        <v>13.061650992685475</v>
      </c>
      <c r="C7" s="23">
        <v>14.156626506024097</v>
      </c>
      <c r="D7" s="23">
        <v>14.0748031496063</v>
      </c>
      <c r="E7" s="23">
        <v>13.751263902932255</v>
      </c>
      <c r="F7" s="23">
        <v>14.610011641443538</v>
      </c>
      <c r="G7" s="23">
        <v>13.885180240320427</v>
      </c>
      <c r="H7" s="25">
        <v>13.938411669367909</v>
      </c>
    </row>
    <row r="8" spans="1:8" ht="15">
      <c r="A8" s="19" t="s">
        <v>19</v>
      </c>
      <c r="B8" s="23">
        <v>14.8380355276907</v>
      </c>
      <c r="C8" s="26">
        <v>15.71285140562249</v>
      </c>
      <c r="D8" s="23">
        <v>15.108267716535433</v>
      </c>
      <c r="E8" s="23">
        <v>14.762386248736098</v>
      </c>
      <c r="F8" s="23">
        <v>14.260768335273575</v>
      </c>
      <c r="G8" s="23">
        <v>15.353805073431241</v>
      </c>
      <c r="H8" s="25">
        <v>14.424635332252837</v>
      </c>
    </row>
    <row r="9" spans="1:8" ht="15">
      <c r="A9" s="19" t="s">
        <v>20</v>
      </c>
      <c r="B9" s="23">
        <v>13.427377220480668</v>
      </c>
      <c r="C9" s="23">
        <v>13.303212851405622</v>
      </c>
      <c r="D9" s="23">
        <v>14.025590551181102</v>
      </c>
      <c r="E9" s="23">
        <v>14.964610717896866</v>
      </c>
      <c r="F9" s="23">
        <v>14.260768335273575</v>
      </c>
      <c r="G9" s="23">
        <v>13.684913217623498</v>
      </c>
      <c r="H9" s="28">
        <v>12.884927066450567</v>
      </c>
    </row>
    <row r="10" spans="1:8" ht="15.75" thickBot="1">
      <c r="A10" s="29" t="s">
        <v>21</v>
      </c>
      <c r="B10" s="30">
        <v>13.897596656217345</v>
      </c>
      <c r="C10" s="31">
        <v>13.052208835341366</v>
      </c>
      <c r="D10" s="30">
        <v>14.468503937007874</v>
      </c>
      <c r="E10" s="30">
        <v>13.599595551061679</v>
      </c>
      <c r="F10" s="30">
        <v>13.969732246798603</v>
      </c>
      <c r="G10" s="30">
        <v>14.419225634178906</v>
      </c>
      <c r="H10" s="32">
        <v>13.290113452188006</v>
      </c>
    </row>
    <row r="11" ht="15">
      <c r="A11" s="47" t="s">
        <v>36</v>
      </c>
    </row>
    <row r="12" ht="15">
      <c r="A12" s="47" t="s">
        <v>37</v>
      </c>
    </row>
    <row r="19" ht="15">
      <c r="J19" s="47" t="s">
        <v>36</v>
      </c>
    </row>
    <row r="20" ht="15">
      <c r="J20" s="47" t="s">
        <v>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1"/>
  <sheetViews>
    <sheetView tabSelected="1" zoomScalePageLayoutView="0" workbookViewId="0" topLeftCell="A1">
      <selection activeCell="A20" sqref="A20:F20"/>
    </sheetView>
  </sheetViews>
  <sheetFormatPr defaultColWidth="9.140625" defaultRowHeight="15"/>
  <cols>
    <col min="1" max="1" width="49.28125" style="0" customWidth="1"/>
    <col min="2" max="8" width="5.00390625" style="0" bestFit="1" customWidth="1"/>
  </cols>
  <sheetData>
    <row r="2" ht="15.75" thickBot="1">
      <c r="A2" t="s">
        <v>40</v>
      </c>
    </row>
    <row r="3" spans="1:8" ht="15.75" thickBot="1">
      <c r="A3" s="33" t="s">
        <v>1</v>
      </c>
      <c r="B3" s="34">
        <v>2014</v>
      </c>
      <c r="C3" s="34">
        <v>2015</v>
      </c>
      <c r="D3" s="34">
        <v>2016</v>
      </c>
      <c r="E3" s="34">
        <v>2017</v>
      </c>
      <c r="F3" s="34">
        <v>2018</v>
      </c>
      <c r="G3" s="34">
        <v>2019</v>
      </c>
      <c r="H3" s="35">
        <v>2020</v>
      </c>
    </row>
    <row r="4" spans="1:8" ht="15.75" thickTop="1">
      <c r="A4" s="36" t="s">
        <v>23</v>
      </c>
      <c r="B4" s="37">
        <v>264</v>
      </c>
      <c r="C4" s="38">
        <v>270</v>
      </c>
      <c r="D4" s="38">
        <v>269</v>
      </c>
      <c r="E4" s="38">
        <v>222</v>
      </c>
      <c r="F4" s="38">
        <v>213</v>
      </c>
      <c r="G4" s="38">
        <v>227</v>
      </c>
      <c r="H4" s="39">
        <v>181</v>
      </c>
    </row>
    <row r="5" spans="1:8" ht="15">
      <c r="A5" s="40" t="s">
        <v>24</v>
      </c>
      <c r="B5" s="41">
        <v>1914</v>
      </c>
      <c r="C5" s="41">
        <v>1992</v>
      </c>
      <c r="D5" s="41">
        <v>2032</v>
      </c>
      <c r="E5" s="41">
        <v>1978</v>
      </c>
      <c r="F5" s="41">
        <v>1718</v>
      </c>
      <c r="G5" s="41">
        <v>1498</v>
      </c>
      <c r="H5" s="41">
        <v>1234</v>
      </c>
    </row>
    <row r="6" spans="1:8" ht="15">
      <c r="A6" s="40" t="s">
        <v>25</v>
      </c>
      <c r="B6" s="42">
        <v>13.793103448275861</v>
      </c>
      <c r="C6" s="42">
        <v>13.55421686746988</v>
      </c>
      <c r="D6" s="42">
        <v>13.238188976377952</v>
      </c>
      <c r="E6" s="42">
        <v>11.223458038422649</v>
      </c>
      <c r="F6" s="42">
        <v>12.39813736903376</v>
      </c>
      <c r="G6" s="42">
        <v>15.153538050734312</v>
      </c>
      <c r="H6" s="42">
        <v>14.6677471636953</v>
      </c>
    </row>
    <row r="7" ht="15">
      <c r="A7" s="47" t="s">
        <v>36</v>
      </c>
    </row>
    <row r="8" ht="15">
      <c r="A8" s="47" t="s">
        <v>37</v>
      </c>
    </row>
    <row r="20" ht="15">
      <c r="K20" s="47" t="s">
        <v>36</v>
      </c>
    </row>
    <row r="21" ht="15">
      <c r="K21" s="47" t="s">
        <v>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20.140625" style="0" bestFit="1" customWidth="1"/>
    <col min="9" max="9" width="15.28125" style="0" bestFit="1" customWidth="1"/>
  </cols>
  <sheetData>
    <row r="1" ht="15">
      <c r="A1" t="s">
        <v>41</v>
      </c>
    </row>
    <row r="2" spans="1:9" ht="15.75" thickBot="1">
      <c r="A2" s="43" t="s">
        <v>26</v>
      </c>
      <c r="B2" s="43">
        <v>2014</v>
      </c>
      <c r="C2" s="43">
        <v>2015</v>
      </c>
      <c r="D2" s="43">
        <v>2016</v>
      </c>
      <c r="E2" s="43">
        <v>2017</v>
      </c>
      <c r="F2" s="43">
        <v>2018</v>
      </c>
      <c r="G2" s="43">
        <v>2019</v>
      </c>
      <c r="H2" s="43">
        <v>2020</v>
      </c>
      <c r="I2" s="13" t="s">
        <v>27</v>
      </c>
    </row>
    <row r="3" spans="1:9" ht="15.75" thickTop="1">
      <c r="A3" s="10" t="s">
        <v>28</v>
      </c>
      <c r="B3" s="11">
        <v>22</v>
      </c>
      <c r="C3" s="11">
        <f>19+13+5+17</f>
        <v>54</v>
      </c>
      <c r="D3" s="11">
        <v>53</v>
      </c>
      <c r="E3" s="11">
        <v>23</v>
      </c>
      <c r="F3" s="11">
        <v>21</v>
      </c>
      <c r="G3" s="11">
        <v>31</v>
      </c>
      <c r="H3" s="11">
        <v>38</v>
      </c>
      <c r="I3" s="13">
        <f aca="true" t="shared" si="0" ref="I3:I9">SUM(B3:H3)</f>
        <v>242</v>
      </c>
    </row>
    <row r="4" spans="1:9" ht="15">
      <c r="A4" s="13" t="s">
        <v>29</v>
      </c>
      <c r="B4" s="44">
        <v>176</v>
      </c>
      <c r="C4" s="44">
        <f>48+38+27+46</f>
        <v>159</v>
      </c>
      <c r="D4" s="44">
        <v>120</v>
      </c>
      <c r="E4" s="44">
        <v>133</v>
      </c>
      <c r="F4" s="44">
        <v>125</v>
      </c>
      <c r="G4" s="44">
        <v>150</v>
      </c>
      <c r="H4" s="44">
        <v>95</v>
      </c>
      <c r="I4" s="13">
        <f t="shared" si="0"/>
        <v>958</v>
      </c>
    </row>
    <row r="5" spans="1:9" ht="15">
      <c r="A5" s="13" t="s">
        <v>30</v>
      </c>
      <c r="B5" s="44">
        <v>484</v>
      </c>
      <c r="C5" s="44">
        <f>180+132+104+167</f>
        <v>583</v>
      </c>
      <c r="D5" s="44">
        <v>622</v>
      </c>
      <c r="E5" s="44">
        <v>563</v>
      </c>
      <c r="F5" s="44">
        <v>386</v>
      </c>
      <c r="G5" s="44">
        <v>299</v>
      </c>
      <c r="H5" s="44">
        <v>276</v>
      </c>
      <c r="I5" s="13">
        <f t="shared" si="0"/>
        <v>3213</v>
      </c>
    </row>
    <row r="6" spans="1:9" ht="15">
      <c r="A6" s="13" t="s">
        <v>31</v>
      </c>
      <c r="B6" s="44">
        <v>429</v>
      </c>
      <c r="C6" s="44">
        <f>106+97+96+96</f>
        <v>395</v>
      </c>
      <c r="D6" s="44">
        <v>390</v>
      </c>
      <c r="E6" s="44">
        <v>507</v>
      </c>
      <c r="F6" s="44">
        <v>491</v>
      </c>
      <c r="G6" s="44">
        <v>426</v>
      </c>
      <c r="H6" s="44">
        <v>318</v>
      </c>
      <c r="I6" s="13">
        <f t="shared" si="0"/>
        <v>2956</v>
      </c>
    </row>
    <row r="7" spans="1:9" ht="15">
      <c r="A7" s="13" t="s">
        <v>32</v>
      </c>
      <c r="B7" s="44">
        <v>507</v>
      </c>
      <c r="C7" s="44">
        <f>137+117+94+162</f>
        <v>510</v>
      </c>
      <c r="D7" s="44">
        <v>552</v>
      </c>
      <c r="E7" s="44">
        <v>498</v>
      </c>
      <c r="F7" s="44">
        <v>452</v>
      </c>
      <c r="G7" s="44">
        <v>399</v>
      </c>
      <c r="H7" s="44">
        <v>379</v>
      </c>
      <c r="I7" s="13">
        <f t="shared" si="0"/>
        <v>3297</v>
      </c>
    </row>
    <row r="8" spans="1:9" ht="15">
      <c r="A8" s="13" t="s">
        <v>33</v>
      </c>
      <c r="B8" s="44">
        <v>287</v>
      </c>
      <c r="C8" s="44">
        <f>92+66+53+72</f>
        <v>283</v>
      </c>
      <c r="D8" s="44">
        <v>290</v>
      </c>
      <c r="E8" s="44">
        <v>241</v>
      </c>
      <c r="F8" s="44">
        <v>227</v>
      </c>
      <c r="G8" s="44">
        <v>188</v>
      </c>
      <c r="H8" s="44">
        <v>123</v>
      </c>
      <c r="I8" s="13">
        <f t="shared" si="0"/>
        <v>1639</v>
      </c>
    </row>
    <row r="9" spans="1:9" ht="15">
      <c r="A9" s="13" t="s">
        <v>34</v>
      </c>
      <c r="B9" s="44">
        <v>9</v>
      </c>
      <c r="C9" s="44">
        <f>4+1+2+1</f>
        <v>8</v>
      </c>
      <c r="D9" s="44">
        <v>5</v>
      </c>
      <c r="E9" s="44">
        <v>13</v>
      </c>
      <c r="F9" s="44">
        <v>16</v>
      </c>
      <c r="G9" s="44">
        <v>5</v>
      </c>
      <c r="H9" s="44">
        <v>5</v>
      </c>
      <c r="I9" s="13">
        <f t="shared" si="0"/>
        <v>61</v>
      </c>
    </row>
    <row r="10" ht="15">
      <c r="A10" s="47" t="s">
        <v>36</v>
      </c>
    </row>
    <row r="11" ht="15">
      <c r="A11" s="47" t="s">
        <v>37</v>
      </c>
    </row>
    <row r="19" ht="15">
      <c r="K19" s="47" t="s">
        <v>36</v>
      </c>
    </row>
    <row r="20" ht="15">
      <c r="K20" s="47" t="s">
        <v>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2021-04-17T09:22:25Z</dcterms:created>
  <dcterms:modified xsi:type="dcterms:W3CDTF">2021-04-23T13:24:06Z</dcterms:modified>
  <cp:category/>
  <cp:version/>
  <cp:contentType/>
  <cp:contentStatus/>
</cp:coreProperties>
</file>