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9320" windowHeight="10890" tabRatio="943" activeTab="1"/>
  </bookViews>
  <sheets>
    <sheet name="FR makro" sheetId="1" r:id="rId1"/>
    <sheet name="2020 FR vkm" sheetId="2" r:id="rId2"/>
    <sheet name="Shperndarja FR" sheetId="3" r:id="rId3"/>
    <sheet name="FR publik vs individ" sheetId="4" r:id="rId4"/>
    <sheet name="Tirane" sheetId="5" r:id="rId5"/>
    <sheet name="Durres" sheetId="6" r:id="rId6"/>
    <sheet name="Kurbin" sheetId="7" r:id="rId7"/>
    <sheet name="Shijak" sheetId="8" r:id="rId8"/>
    <sheet name="Lezhe" sheetId="9" r:id="rId9"/>
    <sheet name="Kruje" sheetId="10" r:id="rId10"/>
    <sheet name="Kavaje" sheetId="11" r:id="rId11"/>
    <sheet name="Kamez" sheetId="12" r:id="rId12"/>
    <sheet name="Vore" sheetId="13" r:id="rId13"/>
    <sheet name="Rrogozhine" sheetId="14" r:id="rId14"/>
    <sheet name="Mirdite" sheetId="15" r:id="rId15"/>
    <sheet name="FSHZH" sheetId="16" r:id="rId16"/>
    <sheet name="Te tjera" sheetId="17" r:id="rId17"/>
  </sheets>
  <definedNames>
    <definedName name="_xlnm._FilterDatabase" localSheetId="1" hidden="1">'2020 FR vkm'!$A$2:$H$80</definedName>
  </definedNames>
  <calcPr fullCalcOnLoad="1"/>
</workbook>
</file>

<file path=xl/sharedStrings.xml><?xml version="1.0" encoding="utf-8"?>
<sst xmlns="http://schemas.openxmlformats.org/spreadsheetml/2006/main" count="943" uniqueCount="263">
  <si>
    <t>Total</t>
  </si>
  <si>
    <t>Kurbin</t>
  </si>
  <si>
    <t>Shijak</t>
  </si>
  <si>
    <t>Vorë</t>
  </si>
  <si>
    <t>Krujë</t>
  </si>
  <si>
    <t>Lezhë</t>
  </si>
  <si>
    <t>https://rindertimi.gov.al/vendime/</t>
  </si>
  <si>
    <t>VKM Nr.1145 Dt.24.12.2020</t>
  </si>
  <si>
    <t xml:space="preserve">perdorim FR
</t>
  </si>
  <si>
    <t>rindertim objekti arsimor Tapize</t>
  </si>
  <si>
    <t>VKM Nr.1144 Dt.24.12.2020</t>
  </si>
  <si>
    <t>VKM Nr.1136 Dt.24.12.2020</t>
  </si>
  <si>
    <t>VKM Nr.1135 Dt.24.12.2020</t>
  </si>
  <si>
    <t>rikonstruksion banesa individuale dhe njesi banim pallat per individet qe perfitojne grant eqe nuk duhen rindertuar nga e para</t>
  </si>
  <si>
    <t>VKM Nr.1134 Dt.24.12.2020</t>
  </si>
  <si>
    <t>VKM Nr.1132 Dt.24.12.2020</t>
  </si>
  <si>
    <t xml:space="preserve">ndryshim VKM 202 5.3.2020 perdorim FR
</t>
  </si>
  <si>
    <t>rikonstruksion banesa individuale ndertimin dhe rikonstruksionin e infrastrukures publike ne funksion te banesave individuale</t>
  </si>
  <si>
    <t>FSHZH</t>
  </si>
  <si>
    <t>VKM Nr.1133 Dt.24.12.2020</t>
  </si>
  <si>
    <t xml:space="preserve">ndryshim VKM 307,  16.4.2020 perdorim FR
</t>
  </si>
  <si>
    <t xml:space="preserve"> ndertimin dhe rikonstruksionin e infrastrukures publike </t>
  </si>
  <si>
    <t>VKM Nr.1131 Dt.24.12.2020</t>
  </si>
  <si>
    <t xml:space="preserve">ndryshim VKM 212,  11.3.2020 perdorim FR
</t>
  </si>
  <si>
    <t>VKM Nr.1112 Dt16.12.2020</t>
  </si>
  <si>
    <t>rindertim i banesave individuale per individet qw pwrftojnw grante, banesave tw cilwve janw klasifikuar si objekte pwr rindwrtim nga e para</t>
  </si>
  <si>
    <t>VKM Nr.1047 Dt.16.12.2020</t>
  </si>
  <si>
    <t>rindertim shkolles 9 vjecare AZP Shengjin</t>
  </si>
  <si>
    <t>VKM Nr. 1035 Dt. 16.12. 2020</t>
  </si>
  <si>
    <t>rikonstruksion ose riparimi banesa individuale te klasifikuara tw pabanueshme ose demtuara rendw/lehtw</t>
  </si>
  <si>
    <t>VKM Nr. 1034 Dt. 16.12. 2020</t>
  </si>
  <si>
    <t>rikonstruksion banesash individuale dhe pallat</t>
  </si>
  <si>
    <t>VKM Nr.980 Dt.02.12.2020</t>
  </si>
  <si>
    <t>VKM Nr.979 Dt.2.12.2020</t>
  </si>
  <si>
    <t>VKM NR.977 Dt.02.12.2020</t>
  </si>
  <si>
    <t>VKM Nr. 936 Dt.25.11.2020</t>
  </si>
  <si>
    <t>VKM Nr.935 Dt.25.11.2020</t>
  </si>
  <si>
    <t>VKM Nr.910 Dt.18.11.2020</t>
  </si>
  <si>
    <t>VKM Nr.887 Dt.04.11.2020</t>
  </si>
  <si>
    <t>VKM Nr.880 Dt.11.11.2020</t>
  </si>
  <si>
    <t>VKM Nr.794 Dt.07.10.2020</t>
  </si>
  <si>
    <t>VKM Nr.732 Dt.2020.16.09</t>
  </si>
  <si>
    <t>VKN Nr.731 Dt.2020.16.09</t>
  </si>
  <si>
    <t>VKM Nr.687 Dt.2020.02.09</t>
  </si>
  <si>
    <t>VKM Nr650 Dt.2020.13.08</t>
  </si>
  <si>
    <t>VKM Nr.649 Dt.2020.13.08</t>
  </si>
  <si>
    <t>VKM Nr.646 Dt.2020.03.08</t>
  </si>
  <si>
    <t>VKM Nr.645 Dt.2020.03.08</t>
  </si>
  <si>
    <t>VKM Nr.644 Dt.2020.03.08</t>
  </si>
  <si>
    <t>VENDIM Nr.524</t>
  </si>
  <si>
    <t>VENDIM Nr.103, datë 5.2.2020-PËR CAKTIMIN E AKSHIT SI NJËSI ZBATUESE PËR NGRITJEN E PORTALIT</t>
  </si>
  <si>
    <t>Tiranë</t>
  </si>
  <si>
    <t>financimin e shembjes, transportim materialeve nga shembja</t>
  </si>
  <si>
    <t>rikonstruksion njesi banimi individuale ne pallat, pwr ata idnividw qw pwrftojnw grantet e rikonstruksionit pwr objekte te demtuara rwnde apo lehtw</t>
  </si>
  <si>
    <t>DS4 dhe DS5</t>
  </si>
  <si>
    <t>ndryshim ne VKM 441, date 3.6.2020 per perdorim FR</t>
  </si>
  <si>
    <t>rikonstruksion njesi banimi individuale dhe njwsive ne pallat, pwr ata idnividw qw pwrftojnw grantet e rikonstruksionit pwr objekte te demtuara rwnde apo lehtw e qe nuk duhen rindwrtuar nga  e para</t>
  </si>
  <si>
    <t xml:space="preserve"> rindërtimin/restaurimin e pasurive kulturore në njësitë territoriale të bashkive Tiranë, Durrës,
Kavajë, Krujë, Kurbin, Lezhë, Mirditë, Rrogozhinë e Vorë, dhe përdorimin e fondit të
rindërtimit, miratuar në buxhetin e vitit 2020, për financimin erindërtimit/restaurimit të pasurive
kulturore,</t>
  </si>
  <si>
    <t>PËR NGRITJEN E PORTALIT
UNIK QEVERITAR TË PROCESIT TË RINDËRTIMIT DHE FINANCIMIN E TIJ
NGA FONDI I RINDËRTIMIT</t>
  </si>
  <si>
    <t>AKSHI</t>
  </si>
  <si>
    <t>për hartimin e planit të detyruar vendor për Bashkinë e Tiranës</t>
  </si>
  <si>
    <t>Agjencisë Kombëtare të Planifikimit të Territorit</t>
  </si>
  <si>
    <t xml:space="preserve">PËR NJË SHTESË FONDI NË BUXHETIN E VITIT 2020, MIRATUAR PËR
BASHKINË TIRANË DHE MINISTRINË E INFRASTRUKTURËS DHE
ENERGJISË, </t>
  </si>
  <si>
    <t>PËR PËRBALLIMIN E SHPENZIMEVE PËR INSPEKTIMIN DHE
VLERËSIMIN E DËMEVE NË NJËSITË E VETËQEVERISJES VENDORE TË
PREKURA NGA FATKEQËSIA NATYRORE E TËRMETIT</t>
  </si>
  <si>
    <t>Akti ligjor</t>
  </si>
  <si>
    <t>Subjekti</t>
  </si>
  <si>
    <t>rindertim objekti Atrium Center Thumana</t>
  </si>
  <si>
    <t xml:space="preserve">hartimin e projetktit te nderhyrjeve rehabilitese te nevijshme per kthimin e struktures se objekeve me demtim </t>
  </si>
  <si>
    <t>Institucioni</t>
  </si>
  <si>
    <t>Kodi</t>
  </si>
  <si>
    <t xml:space="preserve"> për financimin e rikonstruksionit të banesave individuale dhe të njësive
të banimit në ndërtesa (pallat), për ata individë të cilët përfitojnë nga grantet e rikonstruksionit,
banesat e të cilëve janë klasifikuar si objekte të dëmtuara rëndë apo të dëmtuara lehtë, si pasojë e
fatkeqësisë natyrore, dhe që nuk duhen rindërtuar nga e para</t>
  </si>
  <si>
    <t>për financimin e rikonstruksionit të banesave individuale dhe njësive
të banimit në ndërtesa (pallat) për ato individë të cilët përfitojnë nga grantet e rikonstruksionit,
banesat e të cilëve janë klasifikuar si objekte të dëmtuara rëndë apo të dëmtuara lehtë dhe që nuk
duhen rindërtuar nga e para si pasojë e fatkeqësisë natyrore, në Bashkitë Kamzë dhe Kavajë.</t>
  </si>
  <si>
    <t>per pergatitijen e shesheve te ndertimit</t>
  </si>
  <si>
    <t>per financimin e hartimit te projektit dhe nevojave rehabilituese per kthimin e strukturave te objekteve demtuar rende DS 4 dhe 5</t>
  </si>
  <si>
    <t>per financimin rikonstruksion e mjediseve te perbashketa ne pallat</t>
  </si>
  <si>
    <t>për financimin e rindërtimit të objekteve arsimore
(projektimin, zbatimin e punimeve, mbikëqyrjen dhe kolaudimin e këtyre objekteve)</t>
  </si>
  <si>
    <t>për financimin e rindërtimit të objekteve arsimore</t>
  </si>
  <si>
    <t>TOTAL</t>
  </si>
  <si>
    <t>TOTALI</t>
  </si>
  <si>
    <t>Qellimi</t>
  </si>
  <si>
    <t>Institucioni pwrfitues</t>
  </si>
  <si>
    <t>rikonstruksion banesa individuale dhe njesi banim pallat per individet qe perfitojne grant dhe qe nuk duhen rindertuar nga e para</t>
  </si>
  <si>
    <t>NR</t>
  </si>
  <si>
    <t xml:space="preserve">Tabela:Bashkia Shijak Lista e VKM-ve miratuar nw vitin 2020 pwr alokimin e Fondit tw Rindwrtimit 2020 </t>
  </si>
  <si>
    <t>KK ne euro</t>
  </si>
  <si>
    <t>Tabela: Lista e VKM-ve miratuar në vitin 2020 për përdorimin e Fondit të Rindërtimit 2020, sipas institucioneve dhe qëllimit</t>
  </si>
  <si>
    <t>Vlera (tot vkm), në lekë</t>
  </si>
  <si>
    <t>Vlera në lekë</t>
  </si>
  <si>
    <t>Institucioni përfitues</t>
  </si>
  <si>
    <t>per riforcim pallatit te kulturës</t>
  </si>
  <si>
    <t>Kavajë</t>
  </si>
  <si>
    <t>Ministria e Brendshme, për Agjencinë e Blerjeve të Përqëndruara</t>
  </si>
  <si>
    <t xml:space="preserve">për hartim të projektit të ndërhyrjeve </t>
  </si>
  <si>
    <t>Kamëz</t>
  </si>
  <si>
    <t>përgatitje e shesheve të rindërtimit</t>
  </si>
  <si>
    <t>ndryshim VKM nr 587, datë 22.7.2020 për përdorim FR</t>
  </si>
  <si>
    <t>rindërtim njësi banim pallat</t>
  </si>
  <si>
    <t>riforcim njësi banimi pallat dhe banesa individuale</t>
  </si>
  <si>
    <t>Durrës</t>
  </si>
  <si>
    <t>rindërtim I konviktit Kolin Gjoka</t>
  </si>
  <si>
    <t>rindertimin e godinës së Bashkisë Kurbin</t>
  </si>
  <si>
    <t>rindërtim njësive banesa individuale dhe pallat</t>
  </si>
  <si>
    <t>rindërtim banesa individuale dhe pallat</t>
  </si>
  <si>
    <t>për financimin e përgatitjes së shesheve të ndërtimit ne bashkitë</t>
  </si>
  <si>
    <t>për blerjen e 4 apartamenteve që u dhurohen familjeve të viktimave ne DR</t>
  </si>
  <si>
    <t>për financimin e hartimit të projektit të ndërhyrjeve rehabilituese për kthimin e strukturës së objekteve klasifikuar DS4  dhe DS5</t>
  </si>
  <si>
    <t>rikonstruksion ose riparim banesa individuale dhe njesi banimi pallat për ata individë që përftojnë nga grantet e rikonstruksioni, objekte të dëmtuar rëndë apo lehtë dhe që nuk duhen rindëertuar nga e para</t>
  </si>
  <si>
    <t>rikonstruksion të banesave individuale dhe njezive të banimit në pallat, për individët që përftojnë nga grantet e rikonstruksionit, banesat e të cilëve të demtuar rëndë apo lehtë</t>
  </si>
  <si>
    <t>rikonstruksion njesi banimi individuale dhe njësive ne pallat, për ata idnividë që përftojnë grantet e rikonstruksionit për objekte te demtuara rënde apo lehtë e qe nuk duhen rindërtuar nga  e para</t>
  </si>
  <si>
    <t>financim e hartimit te projektit të nderhyrjeve rehabilituese për kthimin e strukturës së objekteve me dëmtime të medha ose shumë të rënda jostrukturore</t>
  </si>
  <si>
    <t>blerjen e 5 apartamenteve për dhurim familjareve të viktimave</t>
  </si>
  <si>
    <t>rikonstruksion, riparim banesa individuale dhe pallat ata që përfitojne nga grantet e rikonstruksion, objekte dëmtuarë rëndë ose lehtë</t>
  </si>
  <si>
    <t>rindërtim I urës Tapizës</t>
  </si>
  <si>
    <t>MIE, për ARRSH</t>
  </si>
  <si>
    <t>rikonstruksion njesi banimi individuale dhe njësive ne pallat, për ata idnividë që përftojnë grantet e rikonstruksionit për objekte te demtuara rënde apo lehtë</t>
  </si>
  <si>
    <t>Mirditë</t>
  </si>
  <si>
    <t>Rrogozhinë</t>
  </si>
  <si>
    <t xml:space="preserve">Ministria e Kulturës, Instituti </t>
  </si>
  <si>
    <t>rikonstruksion banesa individuale dhe pallat për individë që përftojnë nga grantet e rikonstruksionit për banesa demtuar rëndë ose lehtë</t>
  </si>
  <si>
    <t>Vlerat në lekë</t>
  </si>
  <si>
    <t>Vlerat në % të FR</t>
  </si>
  <si>
    <t xml:space="preserve">Tabela:Bashkia Tiranë: Lista e VKM-ve miratuar në vitin 2020 për alokimin e Fondit të Rindërtimit 2020 </t>
  </si>
  <si>
    <t>Kategoritë e shpenzimeve</t>
  </si>
  <si>
    <t>Vlera në %</t>
  </si>
  <si>
    <t>Vlerat në euro</t>
  </si>
  <si>
    <t>Rindërtim infrastrukturë publike dhe arsimore apo kulturore</t>
  </si>
  <si>
    <t>Rindërtim banesash individuale (pallat)</t>
  </si>
  <si>
    <t xml:space="preserve">Tabela:Bashkia Durrës: Lista e VKM-ve miratuar në vitin 2020 për alokimin e Fondit të Rindërtimit 2020 </t>
  </si>
  <si>
    <t xml:space="preserve">Tabela:Bashkia Kurbin Lista e VKM-ve miratuar në vitin 2020 për alokimin e Fondit të Rindërtimit 2020 </t>
  </si>
  <si>
    <t xml:space="preserve">Tabela:Bashkia Lezhë Lista e VKM-ve miratuar në vitin 2020 për alokimin e Fondit të Rindërtimit 2020 </t>
  </si>
  <si>
    <t xml:space="preserve">Tabela:Bashkia Krujë Lista e VKM-ve miratuar në vitin 2020 për alokimin e Fondit të Rindërtimit 2020 </t>
  </si>
  <si>
    <t xml:space="preserve">Tabela:Bashkia Kavajë Lista e VKM-ve miratuar në vitin 2020 për alokimin e Fondit të Rindërtimit 2020 </t>
  </si>
  <si>
    <t xml:space="preserve">Tabela:Bashkia Kamëz: Lista e VKM-ve miratuar në vitin 2020 për alokimin e Fondit të Rindërtimit 2020 </t>
  </si>
  <si>
    <t xml:space="preserve">Tabela:Bashkia Vorë Lista e VKM-ve miratuar në vitin 2020 për alokimin e Fondit të Rindërtimit 2020 </t>
  </si>
  <si>
    <t xml:space="preserve">Tabela:Bashkia Rrogozhinë VKM miratuar në vitin 2020 për alokimin e Fondit të Rindërtimit 2020 </t>
  </si>
  <si>
    <t xml:space="preserve">Tabela:Bashkia Mirditë Lista e VKM-ve miratuar në vitin 2020 për alokimin e Fondit të Rindërtimit 2020 </t>
  </si>
  <si>
    <t xml:space="preserve">Tabela:FSHZH Lista e VKM-ve miratuar në vitin 2020 për alokimin e Fondit të Rindërtimit 2020 </t>
  </si>
  <si>
    <t>Tabela: Institucione të tjera Lista e VKM-ve miratuar në vitin 2020 për alokimin e Fondit të Rindërtimit 2020</t>
  </si>
  <si>
    <t>financim të projektimit, zbatimit të punimeve, mbikqyrjes dhe kolaudim i Qendrës së Shërbimit dhe Administrimit të Mjeteve të Transportit</t>
  </si>
  <si>
    <t>Infrastrukturë publike dhe arsimore apo kulturore</t>
  </si>
  <si>
    <t>Banesa individuale (pallat)</t>
  </si>
  <si>
    <t>rikonstruksion njesi banimi individuale dhe njësive ne pallat, për ata individë që përftojnë grantet e rikonstruksionit për objekte te demtuara rënde apo lehtë</t>
  </si>
  <si>
    <t>Burimi: Minister Shteti për Rindërtimin (2021)</t>
  </si>
  <si>
    <t>financim hartimin e projektit për miratimin e lejeve te ndertimin, vlerësim ndikimi në mjedis për njësi banimi pallat bashki: Durres, Kamez, Mirdite, Kavaje, Kruje, Kurbin Lezhe, Shijak, Vore</t>
  </si>
  <si>
    <t>Komente: ODA</t>
  </si>
  <si>
    <t>aksesuar në 7 Maj 2021</t>
  </si>
  <si>
    <t>Total FR ekzekutuar</t>
  </si>
  <si>
    <t>Total FR detajuar vkm 2020</t>
  </si>
  <si>
    <t>aksesuar në 7 Maj 2021
aksesuar ne 27 Maj 2021</t>
  </si>
  <si>
    <t>Total FR planifikuar, Buxhet 2020</t>
  </si>
  <si>
    <t>GRAF 2</t>
  </si>
  <si>
    <t>GRAF 1</t>
  </si>
  <si>
    <t>Vlera ne leke</t>
  </si>
  <si>
    <t>Shpenzime totale Buxheti i Shtetit</t>
  </si>
  <si>
    <t>Tabela 1</t>
  </si>
  <si>
    <t>Tabela 2</t>
  </si>
  <si>
    <t>të tjera</t>
  </si>
  <si>
    <t>Totali</t>
  </si>
  <si>
    <t>Total ne %</t>
  </si>
  <si>
    <t>Përpunoi: ODA</t>
  </si>
  <si>
    <t>Totali ne euro</t>
  </si>
  <si>
    <t>Shpenzime kapitale BSH</t>
  </si>
  <si>
    <t>Planifikim FR 2020 si % kundrejt Buxheti I Shtetit 2020</t>
  </si>
  <si>
    <t>Fondi Rindërtimit 2020, plan, detaim dhe ekzekutim</t>
  </si>
  <si>
    <t>Emërtimi</t>
  </si>
  <si>
    <t>Vlerë FR sipas VKM  2020</t>
  </si>
  <si>
    <t>Burimi: Ministër Shteti për Rindërtimin (2021)
Ministria e Financave dhe Ekonomisë</t>
  </si>
  <si>
    <t>Alokim me VKM për FR në % vs Total FR</t>
  </si>
  <si>
    <t>FR në përqindje Realizimi vs Planit 2020</t>
  </si>
  <si>
    <t>FR  alokuar me VKM vs Shpenzime Kapitale Buxheti 2020</t>
  </si>
  <si>
    <t>Pesha Fondi i Rindërtimit Plan, Alokim me VKM dhe Ekzekutim 2020</t>
  </si>
  <si>
    <t xml:space="preserve">
https://www.financa.gov.al/wp-content/uploads/2021/05/treguesit-fiskal-12-2020-dt.06.04.2021-format-publikimi.pdf</t>
  </si>
  <si>
    <t xml:space="preserve">
Ministria e Financave dhe Ekonomisë</t>
  </si>
  <si>
    <t>Infrastrukturë publike, urbane, arsimore apo kulturore</t>
  </si>
  <si>
    <t>Banesa individuale(pallat) me infrastruktura perkatese</t>
  </si>
  <si>
    <t xml:space="preserve">Fondi Rindwrtimi 2020 sipas Infrastrukture Publike dhe Banesa Individuale </t>
  </si>
  <si>
    <t xml:space="preserve">përdorim FR
</t>
  </si>
  <si>
    <t xml:space="preserve"> Ministrisë së Infrastrukturës dhe Energjisë, Instituti I Ndërtimit</t>
  </si>
  <si>
    <t>Burimi: Ministër Shteti për Rindërtimin (2021)</t>
  </si>
  <si>
    <t>Qëllimi</t>
  </si>
  <si>
    <t>rindërtim objekti arsimor Tapize</t>
  </si>
  <si>
    <t>rindërtim objekti Atrium Center Thumana</t>
  </si>
  <si>
    <t xml:space="preserve">hartimin e projektit te ndërhyrjeve rehabilituese te nevojshme për kthimin e strukturës se objekteve me dëmtim </t>
  </si>
  <si>
    <t>rikonstruksion banesa individuale dhe njësi banim pallat për individët qe përfitojnë garant e qe nuk duhen rindërtuar nga e para</t>
  </si>
  <si>
    <t>rindërtim/rikonstruks objekte arsimore</t>
  </si>
  <si>
    <t xml:space="preserve">ndryshim VKM 202 5.3.2020 përdorim FR
</t>
  </si>
  <si>
    <t>rikonstruksion banesa individuale ndërtimin dhe rikonstruksionin e infrastrukturës publike ne funksion te banesave individuale</t>
  </si>
  <si>
    <t xml:space="preserve">ndryshim VKM 307,  16.4.2020 përdorim FR
</t>
  </si>
  <si>
    <t xml:space="preserve"> ndërtimin dhe rikonstruksionin e infrastrukturës publike </t>
  </si>
  <si>
    <t xml:space="preserve">ndryshim VKM 212,  11.3.2020 përdorim FR
</t>
  </si>
  <si>
    <t>rindërtim i banesave individuale për individët që përftojnë grante, banesave të cilëve janë klasifikuar si objekte për rindërtim nga e para</t>
  </si>
  <si>
    <t>rindërtim shkollës 9 vjeçare AZP Shëngjin</t>
  </si>
  <si>
    <t>rikonstruksion ose riparimi banesa individuale te klasifikuara të pabanueshme ose dëmtuara rendë/lehtë</t>
  </si>
  <si>
    <t>për riformim pallatit te kulturës</t>
  </si>
  <si>
    <t>financim të projektimit, zbatimit të punimeve, mbikëqyrjes dhe kolaudim o Qendrës së Shërbimit dhe Administrimit të Mjeteve të Transportit</t>
  </si>
  <si>
    <t>Ministria e Brendshme, për Agjencinë e Blerjeve të Përqendruara</t>
  </si>
  <si>
    <t>Kamzë</t>
  </si>
  <si>
    <t>për përgatitjen e shesheve te ndërtimit</t>
  </si>
  <si>
    <t>rindërtimin e godinës së Bashkisë Kurbin</t>
  </si>
  <si>
    <t>për financimin rikonstruksion e mjediseve te përbashkëta ne pallat</t>
  </si>
  <si>
    <t>për financimin e hartimit te projektit dhe nevojave rehabilituese për kthimin e strukturave te objekteve dëmtuar rende DS 4 dhe 5</t>
  </si>
  <si>
    <t>rikonstruksion njësi banimi individuale ne pallat, për ata individë që përftojnë grandet e rikonstruksionit për objekte te dëmtuara rënde apo lehtë</t>
  </si>
  <si>
    <t>rikonstruksion ose riparim banesa individuale dhe njësi banimi pallat për ata individë që përftojnë nga grantet e rikonstruksioni, objekte të dëmtuar rëndë apo lehtë dhe që nuk duhen rindëertuar nga e para</t>
  </si>
  <si>
    <t>rikonstruksion të banesave individuale dhe njësive të banimit në pallat, për individët që përftojnë nga grantet e rikonstruksionit, banesat e të cilëve të dëmtuar rëndë apo lehtë</t>
  </si>
  <si>
    <t>rikonstruksion njësi banimi individuale dhe njësive ne pallat, për ata individë që përftojnë grantet e rikonstruksionit për objekte te dëmtuara rënde apo lehtë e qe nuk duhen rindërtuar nga  e para</t>
  </si>
  <si>
    <t xml:space="preserve">rindërtim njësi banimi pallat dhe ndërtesa publike ne zonat e reja </t>
  </si>
  <si>
    <t>financim e hartimit te projektit të ndërhyrjeve rehabilituese për kthimin e strukturës së objekteve me dëmtime të mëdha ose shumë të rënda jostrukturore</t>
  </si>
  <si>
    <t>ndryshim ne VKM 441, date 3.6.2020 për përdorim FR</t>
  </si>
  <si>
    <t>financim hartimin e projektit për miratimin e lejeve te ndërtimin, vlerësim ndikimi në mjedis për njësi banimi pallat bashki: DR, Kamzw, Mirdite, KJ, KR, LA, LE, Shij, Vorë</t>
  </si>
  <si>
    <t>rikonstruksion, riparim banesa individuale dhe pallat ata që përfitojnë nga grantet e rikonstruksion, objekte dëmtuare rëndë ose lehtë</t>
  </si>
  <si>
    <t>rikonstruksion, riparim banesa individuale dhe pallat ata që përfitojnë nga grantet e rikonstruksion, objekte dëmtuar rëndë ose lehtë</t>
  </si>
  <si>
    <t>rikonstruksion njësi banimi individuale dhe njësive ne pallat, për ata individë që përftojnë grantet e rikonstruksionit për objekte te dëmtuara rënde apo lehtë</t>
  </si>
  <si>
    <t xml:space="preserve"> rindërtimin/restaurimin e pasurive kulturore në njësitë territoriale të bashkive Tiranë, Durrës,
Kavajë, Krujë, Kurbin, Lezhë, Mirditë, Rrogozhinë e Vorë, dhe përdorimin e fondit të
rindërtimit, miratuar në buxhetin e vitit 2020, për financimin rindërtimit/restaurimit të pasurive
kulturore,</t>
  </si>
  <si>
    <t>rikonstruksion banesa individuale dhe pallat për individë që përftojnë nga grantet e rikonstruksionit për banesa dëmtuar rëndë ose lehtë</t>
  </si>
  <si>
    <t>për PDV 9 bashki: Durrës, Kamzë, Kavajë, Krujë, Kurbin, Lezhë, Mirëditë, Shijak,
Vorë</t>
  </si>
  <si>
    <t>Fondit të Rindërtimit 2020, shhpërndarja sipas Institucioneve Shtetërore</t>
  </si>
  <si>
    <t>https://rindertimi.gov.al/vendime/
https://ëëë.financa.gov.al/ëp-content/uploads/2021/05/treguesit-fiskal-12-2020-dt.06.04.2021-format-publikimi.pdf</t>
  </si>
  <si>
    <t>Instituti I Ndërtimit, Ministrisë së Infrastrukturës dhe Energjisë</t>
  </si>
  <si>
    <t>për PDV 9 bashki: Durrës, Kamzë, Kavajë, Krujë, Kurbin, Lezhë, Mirditë, Shijak,
Vorë</t>
  </si>
  <si>
    <t>KK n Euro</t>
  </si>
  <si>
    <t>VKM Nr.794 Dt.07.10.2021</t>
  </si>
  <si>
    <t>VKM Nr.732 Dt.2020.16.10</t>
  </si>
  <si>
    <t>VKM Nr.732 Dt.2020.16.11</t>
  </si>
  <si>
    <t>VKM Nr.732 Dt.2020.16.12</t>
  </si>
  <si>
    <t>VKN Nr.731 Dt.2020.16.10</t>
  </si>
  <si>
    <t>VKN Nr.731 Dt.2020.16.11</t>
  </si>
  <si>
    <t>VKM Nr650 Dt.2020.13.09</t>
  </si>
  <si>
    <t>VKM Nr.649 Dt.2020.13.09</t>
  </si>
  <si>
    <t>VKM Nr.646 Dt.2020.03.09</t>
  </si>
  <si>
    <t>VKM Nr.646 Dt.2020.03.10</t>
  </si>
  <si>
    <t>VKM Nr.644 Dt.2020.03.09</t>
  </si>
  <si>
    <t>VKM 562 15.7.2020</t>
  </si>
  <si>
    <t>VKM 562 15.7.2021</t>
  </si>
  <si>
    <t>VKM 562 15.7.2022</t>
  </si>
  <si>
    <t>VKM-2020-07-09-543</t>
  </si>
  <si>
    <t>VKM-2020-07-08-540</t>
  </si>
  <si>
    <t>VKM-2020-07-08-541</t>
  </si>
  <si>
    <t>VKM-2020-07-08-542</t>
  </si>
  <si>
    <t>VKM-2020-07-08-543</t>
  </si>
  <si>
    <t>VKM-2020-07-08-544</t>
  </si>
  <si>
    <t>VENDIM Nr.525, date 1.7.2020</t>
  </si>
  <si>
    <t>VKM Nr. 524, datë 1.7.2020</t>
  </si>
  <si>
    <t>VKM Nr. 524, datë 1.7.2021</t>
  </si>
  <si>
    <t>VKM Nr. 524, datë 1.7.2022</t>
  </si>
  <si>
    <t>VKM Nr. 489, datë 17.6.2020</t>
  </si>
  <si>
    <t>VKM Nr. 489, datë 17.6.2021</t>
  </si>
  <si>
    <t>VKM Nr.443, datë 3.6.2020</t>
  </si>
  <si>
    <t>VKM Nr. 213, datë 11.3.2020</t>
  </si>
  <si>
    <t>VKM Nr. 9, datë 10.1.2020</t>
  </si>
  <si>
    <t>VKM Nr. 9, datë 10.1.2021</t>
  </si>
  <si>
    <t>VKM Nr. 10, datë 10.1.2020 PËR NJË SHTESË FONDI NË BUXHETIN E VITIT 2020</t>
  </si>
  <si>
    <t>VKM Nr. 10, datë 10.1.2020 PËR NJË SHTESË FONDI NË BUXHETIN E VITIT 2021</t>
  </si>
  <si>
    <t>VKM Nr. 588, datë 22.7.2020</t>
  </si>
  <si>
    <t>VKM Nr.880 Dt.11.11.2018</t>
  </si>
  <si>
    <t>VKM Nr.880 Dt.11.11.2019</t>
  </si>
  <si>
    <t>VKM Nr.935 Dt.25.11.2019</t>
  </si>
  <si>
    <t>VKM NR.977 Dt.02.12.2019</t>
  </si>
  <si>
    <t>VKM Nr.1010 Dt.09.12.2020</t>
  </si>
  <si>
    <t>VKM Nr.1010 Dt.09.12.2019</t>
  </si>
  <si>
    <t>VKM Nr.1131 Dt.24.12.2019</t>
  </si>
  <si>
    <t>VKM Nr.1133 Dt.24.12.2019</t>
  </si>
  <si>
    <t>VKM Nr.1132 Dt.24.12.2019</t>
  </si>
  <si>
    <t>VKM Nr.1135 Dt.24.12.2019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</si>
</sst>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2"/>
      <color indexed="63"/>
      <name val="Calibri"/>
      <family val="2"/>
    </font>
    <font>
      <sz val="14"/>
      <color indexed="63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0" fillId="0" borderId="0" xfId="53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/>
    </xf>
    <xf numFmtId="0" fontId="0" fillId="0" borderId="19" xfId="0" applyBorder="1" applyAlignment="1">
      <alignment/>
    </xf>
    <xf numFmtId="0" fontId="46" fillId="0" borderId="20" xfId="0" applyFont="1" applyBorder="1" applyAlignment="1">
      <alignment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46" fillId="0" borderId="0" xfId="0" applyFont="1" applyAlignment="1">
      <alignment/>
    </xf>
    <xf numFmtId="0" fontId="46" fillId="6" borderId="29" xfId="0" applyFont="1" applyFill="1" applyBorder="1" applyAlignment="1">
      <alignment wrapText="1"/>
    </xf>
    <xf numFmtId="0" fontId="46" fillId="6" borderId="21" xfId="0" applyFont="1" applyFill="1" applyBorder="1" applyAlignment="1">
      <alignment wrapText="1"/>
    </xf>
    <xf numFmtId="0" fontId="46" fillId="6" borderId="29" xfId="0" applyFont="1" applyFill="1" applyBorder="1" applyAlignment="1">
      <alignment vertical="top" wrapText="1"/>
    </xf>
    <xf numFmtId="0" fontId="46" fillId="6" borderId="29" xfId="0" applyFont="1" applyFill="1" applyBorder="1" applyAlignment="1">
      <alignment vertical="top"/>
    </xf>
    <xf numFmtId="0" fontId="0" fillId="0" borderId="19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3" xfId="0" applyBorder="1" applyAlignment="1">
      <alignment wrapText="1"/>
    </xf>
    <xf numFmtId="0" fontId="46" fillId="0" borderId="34" xfId="0" applyFont="1" applyBorder="1" applyAlignment="1">
      <alignment vertical="top"/>
    </xf>
    <xf numFmtId="0" fontId="46" fillId="0" borderId="35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6" xfId="0" applyBorder="1" applyAlignment="1">
      <alignment vertical="top"/>
    </xf>
    <xf numFmtId="0" fontId="46" fillId="6" borderId="37" xfId="0" applyFont="1" applyFill="1" applyBorder="1" applyAlignment="1">
      <alignment wrapText="1"/>
    </xf>
    <xf numFmtId="0" fontId="46" fillId="6" borderId="33" xfId="0" applyFont="1" applyFill="1" applyBorder="1" applyAlignment="1">
      <alignment wrapText="1"/>
    </xf>
    <xf numFmtId="0" fontId="46" fillId="6" borderId="37" xfId="0" applyFont="1" applyFill="1" applyBorder="1" applyAlignment="1">
      <alignment vertical="top"/>
    </xf>
    <xf numFmtId="0" fontId="46" fillId="6" borderId="11" xfId="0" applyFont="1" applyFill="1" applyBorder="1" applyAlignment="1">
      <alignment wrapText="1"/>
    </xf>
    <xf numFmtId="0" fontId="0" fillId="0" borderId="36" xfId="0" applyBorder="1" applyAlignment="1">
      <alignment/>
    </xf>
    <xf numFmtId="43" fontId="0" fillId="0" borderId="12" xfId="42" applyFont="1" applyBorder="1" applyAlignment="1">
      <alignment wrapText="1"/>
    </xf>
    <xf numFmtId="164" fontId="0" fillId="0" borderId="12" xfId="42" applyNumberFormat="1" applyFont="1" applyBorder="1" applyAlignment="1">
      <alignment wrapText="1"/>
    </xf>
    <xf numFmtId="43" fontId="0" fillId="0" borderId="26" xfId="42" applyFont="1" applyBorder="1" applyAlignment="1">
      <alignment wrapText="1"/>
    </xf>
    <xf numFmtId="43" fontId="0" fillId="0" borderId="24" xfId="42" applyFont="1" applyBorder="1" applyAlignment="1">
      <alignment wrapText="1"/>
    </xf>
    <xf numFmtId="43" fontId="0" fillId="0" borderId="22" xfId="42" applyFont="1" applyBorder="1" applyAlignment="1">
      <alignment wrapText="1"/>
    </xf>
    <xf numFmtId="43" fontId="0" fillId="0" borderId="21" xfId="42" applyFont="1" applyBorder="1" applyAlignment="1">
      <alignment wrapText="1"/>
    </xf>
    <xf numFmtId="43" fontId="0" fillId="0" borderId="17" xfId="42" applyFont="1" applyBorder="1" applyAlignment="1">
      <alignment vertical="top"/>
    </xf>
    <xf numFmtId="43" fontId="0" fillId="0" borderId="14" xfId="42" applyFont="1" applyBorder="1" applyAlignment="1">
      <alignment wrapText="1"/>
    </xf>
    <xf numFmtId="43" fontId="0" fillId="0" borderId="33" xfId="42" applyFont="1" applyBorder="1" applyAlignment="1">
      <alignment wrapText="1"/>
    </xf>
    <xf numFmtId="43" fontId="46" fillId="0" borderId="35" xfId="42" applyFont="1" applyBorder="1" applyAlignment="1">
      <alignment vertical="top"/>
    </xf>
    <xf numFmtId="43" fontId="48" fillId="0" borderId="22" xfId="42" applyFont="1" applyBorder="1" applyAlignment="1">
      <alignment wrapText="1"/>
    </xf>
    <xf numFmtId="43" fontId="0" fillId="0" borderId="0" xfId="0" applyNumberFormat="1" applyAlignment="1">
      <alignment wrapText="1"/>
    </xf>
    <xf numFmtId="0" fontId="0" fillId="0" borderId="0" xfId="0" applyAlignment="1">
      <alignment/>
    </xf>
    <xf numFmtId="164" fontId="0" fillId="0" borderId="12" xfId="42" applyNumberFormat="1" applyFont="1" applyBorder="1" applyAlignment="1">
      <alignment/>
    </xf>
    <xf numFmtId="164" fontId="0" fillId="0" borderId="24" xfId="42" applyNumberFormat="1" applyFont="1" applyBorder="1" applyAlignment="1">
      <alignment wrapText="1"/>
    </xf>
    <xf numFmtId="164" fontId="0" fillId="0" borderId="17" xfId="42" applyNumberFormat="1" applyFont="1" applyBorder="1" applyAlignment="1">
      <alignment/>
    </xf>
    <xf numFmtId="164" fontId="0" fillId="0" borderId="21" xfId="42" applyNumberFormat="1" applyFont="1" applyBorder="1" applyAlignment="1">
      <alignment wrapText="1"/>
    </xf>
    <xf numFmtId="164" fontId="0" fillId="0" borderId="17" xfId="42" applyNumberFormat="1" applyFont="1" applyBorder="1" applyAlignment="1">
      <alignment vertical="top"/>
    </xf>
    <xf numFmtId="0" fontId="46" fillId="6" borderId="38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9" xfId="0" applyFill="1" applyBorder="1" applyAlignment="1">
      <alignment wrapText="1"/>
    </xf>
    <xf numFmtId="9" fontId="0" fillId="0" borderId="13" xfId="60" applyFont="1" applyBorder="1" applyAlignment="1">
      <alignment/>
    </xf>
    <xf numFmtId="0" fontId="46" fillId="2" borderId="29" xfId="0" applyFont="1" applyFill="1" applyBorder="1" applyAlignment="1">
      <alignment vertical="top" wrapText="1"/>
    </xf>
    <xf numFmtId="0" fontId="46" fillId="2" borderId="21" xfId="0" applyFont="1" applyFill="1" applyBorder="1" applyAlignment="1">
      <alignment vertical="top" wrapText="1"/>
    </xf>
    <xf numFmtId="0" fontId="46" fillId="2" borderId="11" xfId="0" applyFont="1" applyFill="1" applyBorder="1" applyAlignment="1">
      <alignment vertical="top" wrapText="1"/>
    </xf>
    <xf numFmtId="164" fontId="0" fillId="0" borderId="12" xfId="0" applyNumberFormat="1" applyBorder="1" applyAlignment="1">
      <alignment vertical="top"/>
    </xf>
    <xf numFmtId="9" fontId="0" fillId="0" borderId="12" xfId="60" applyFont="1" applyBorder="1" applyAlignment="1">
      <alignment vertical="top"/>
    </xf>
    <xf numFmtId="0" fontId="0" fillId="0" borderId="40" xfId="0" applyBorder="1" applyAlignment="1">
      <alignment vertical="top"/>
    </xf>
    <xf numFmtId="43" fontId="0" fillId="0" borderId="40" xfId="0" applyNumberFormat="1" applyBorder="1" applyAlignment="1">
      <alignment vertical="top"/>
    </xf>
    <xf numFmtId="0" fontId="46" fillId="0" borderId="29" xfId="0" applyFont="1" applyBorder="1" applyAlignment="1">
      <alignment vertical="top"/>
    </xf>
    <xf numFmtId="0" fontId="46" fillId="0" borderId="21" xfId="0" applyFont="1" applyBorder="1" applyAlignment="1">
      <alignment vertical="top"/>
    </xf>
    <xf numFmtId="0" fontId="46" fillId="0" borderId="11" xfId="0" applyFont="1" applyBorder="1" applyAlignment="1">
      <alignment vertical="top"/>
    </xf>
    <xf numFmtId="0" fontId="0" fillId="0" borderId="19" xfId="0" applyBorder="1" applyAlignment="1">
      <alignment vertical="top" wrapText="1"/>
    </xf>
    <xf numFmtId="43" fontId="0" fillId="0" borderId="13" xfId="0" applyNumberFormat="1" applyBorder="1" applyAlignment="1">
      <alignment vertical="top"/>
    </xf>
    <xf numFmtId="0" fontId="0" fillId="0" borderId="20" xfId="0" applyBorder="1" applyAlignment="1">
      <alignment vertical="top"/>
    </xf>
    <xf numFmtId="164" fontId="0" fillId="0" borderId="22" xfId="0" applyNumberFormat="1" applyBorder="1" applyAlignment="1">
      <alignment vertical="top"/>
    </xf>
    <xf numFmtId="9" fontId="0" fillId="0" borderId="22" xfId="60" applyFont="1" applyBorder="1" applyAlignment="1">
      <alignment vertical="top"/>
    </xf>
    <xf numFmtId="43" fontId="0" fillId="0" borderId="23" xfId="0" applyNumberFormat="1" applyBorder="1" applyAlignment="1">
      <alignment vertical="top"/>
    </xf>
    <xf numFmtId="164" fontId="0" fillId="0" borderId="26" xfId="42" applyNumberFormat="1" applyFont="1" applyBorder="1" applyAlignment="1">
      <alignment wrapText="1"/>
    </xf>
    <xf numFmtId="164" fontId="0" fillId="0" borderId="22" xfId="42" applyNumberFormat="1" applyFont="1" applyBorder="1" applyAlignment="1">
      <alignment wrapText="1"/>
    </xf>
    <xf numFmtId="164" fontId="0" fillId="0" borderId="0" xfId="42" applyNumberFormat="1" applyFont="1" applyFill="1" applyBorder="1" applyAlignment="1">
      <alignment wrapText="1"/>
    </xf>
    <xf numFmtId="43" fontId="0" fillId="0" borderId="0" xfId="42" applyFont="1" applyAlignment="1">
      <alignment/>
    </xf>
    <xf numFmtId="0" fontId="46" fillId="6" borderId="21" xfId="0" applyFont="1" applyFill="1" applyBorder="1" applyAlignment="1">
      <alignment vertical="top" wrapText="1"/>
    </xf>
    <xf numFmtId="0" fontId="46" fillId="6" borderId="11" xfId="0" applyFont="1" applyFill="1" applyBorder="1" applyAlignment="1">
      <alignment vertical="top" wrapText="1"/>
    </xf>
    <xf numFmtId="0" fontId="46" fillId="0" borderId="29" xfId="0" applyFont="1" applyBorder="1" applyAlignment="1">
      <alignment vertical="top" wrapText="1"/>
    </xf>
    <xf numFmtId="0" fontId="40" fillId="0" borderId="0" xfId="53" applyAlignment="1">
      <alignment/>
    </xf>
    <xf numFmtId="0" fontId="46" fillId="0" borderId="22" xfId="0" applyFont="1" applyBorder="1" applyAlignment="1">
      <alignment wrapText="1"/>
    </xf>
    <xf numFmtId="164" fontId="46" fillId="0" borderId="22" xfId="42" applyNumberFormat="1" applyFont="1" applyBorder="1" applyAlignment="1">
      <alignment/>
    </xf>
    <xf numFmtId="9" fontId="46" fillId="0" borderId="23" xfId="60" applyFont="1" applyBorder="1" applyAlignment="1">
      <alignment/>
    </xf>
    <xf numFmtId="165" fontId="0" fillId="0" borderId="13" xfId="60" applyNumberFormat="1" applyFont="1" applyBorder="1" applyAlignment="1">
      <alignment/>
    </xf>
    <xf numFmtId="0" fontId="46" fillId="0" borderId="0" xfId="0" applyFont="1" applyFill="1" applyBorder="1" applyAlignment="1">
      <alignment vertical="top" wrapText="1"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164" fontId="0" fillId="0" borderId="12" xfId="42" applyNumberFormat="1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0" fillId="0" borderId="12" xfId="0" applyBorder="1" applyAlignment="1">
      <alignment vertical="top" wrapText="1"/>
    </xf>
    <xf numFmtId="43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2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46" fillId="0" borderId="0" xfId="0" applyFont="1" applyAlignment="1">
      <alignment/>
    </xf>
    <xf numFmtId="0" fontId="46" fillId="0" borderId="19" xfId="0" applyFont="1" applyBorder="1" applyAlignment="1">
      <alignment vertical="top"/>
    </xf>
    <xf numFmtId="9" fontId="0" fillId="0" borderId="12" xfId="60" applyFont="1" applyBorder="1" applyAlignment="1">
      <alignment/>
    </xf>
    <xf numFmtId="9" fontId="0" fillId="0" borderId="12" xfId="0" applyNumberFormat="1" applyBorder="1" applyAlignment="1">
      <alignment/>
    </xf>
    <xf numFmtId="0" fontId="0" fillId="0" borderId="35" xfId="0" applyBorder="1" applyAlignment="1">
      <alignment/>
    </xf>
    <xf numFmtId="164" fontId="0" fillId="0" borderId="35" xfId="42" applyNumberFormat="1" applyFont="1" applyBorder="1" applyAlignment="1">
      <alignment/>
    </xf>
    <xf numFmtId="0" fontId="0" fillId="0" borderId="41" xfId="0" applyBorder="1" applyAlignment="1">
      <alignment/>
    </xf>
    <xf numFmtId="0" fontId="46" fillId="0" borderId="42" xfId="0" applyFont="1" applyFill="1" applyBorder="1" applyAlignment="1">
      <alignment vertical="top"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0" fillId="0" borderId="43" xfId="0" applyBorder="1" applyAlignment="1">
      <alignment/>
    </xf>
    <xf numFmtId="0" fontId="46" fillId="0" borderId="43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21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164" fontId="0" fillId="0" borderId="22" xfId="42" applyNumberFormat="1" applyFont="1" applyBorder="1" applyAlignment="1">
      <alignment/>
    </xf>
    <xf numFmtId="0" fontId="46" fillId="6" borderId="33" xfId="0" applyFont="1" applyFill="1" applyBorder="1" applyAlignment="1">
      <alignment vertical="top" wrapText="1"/>
    </xf>
    <xf numFmtId="0" fontId="0" fillId="0" borderId="30" xfId="0" applyFont="1" applyBorder="1" applyAlignment="1">
      <alignment wrapText="1"/>
    </xf>
    <xf numFmtId="0" fontId="46" fillId="0" borderId="12" xfId="0" applyFont="1" applyFill="1" applyBorder="1" applyAlignment="1">
      <alignment wrapText="1"/>
    </xf>
    <xf numFmtId="10" fontId="0" fillId="0" borderId="12" xfId="0" applyNumberFormat="1" applyBorder="1" applyAlignment="1">
      <alignment/>
    </xf>
    <xf numFmtId="0" fontId="0" fillId="33" borderId="19" xfId="0" applyFill="1" applyBorder="1" applyAlignment="1">
      <alignment vertical="top" wrapText="1"/>
    </xf>
    <xf numFmtId="0" fontId="49" fillId="0" borderId="13" xfId="0" applyFont="1" applyBorder="1" applyAlignment="1">
      <alignment vertical="top"/>
    </xf>
    <xf numFmtId="164" fontId="47" fillId="0" borderId="13" xfId="0" applyNumberFormat="1" applyFont="1" applyBorder="1" applyAlignment="1">
      <alignment/>
    </xf>
    <xf numFmtId="164" fontId="47" fillId="0" borderId="23" xfId="0" applyNumberFormat="1" applyFont="1" applyBorder="1" applyAlignment="1">
      <alignment vertical="top"/>
    </xf>
    <xf numFmtId="0" fontId="0" fillId="0" borderId="0" xfId="0" applyFill="1" applyAlignment="1">
      <alignment/>
    </xf>
    <xf numFmtId="0" fontId="0" fillId="0" borderId="28" xfId="0" applyFill="1" applyBorder="1" applyAlignment="1">
      <alignment wrapText="1"/>
    </xf>
    <xf numFmtId="0" fontId="46" fillId="0" borderId="17" xfId="0" applyFont="1" applyBorder="1" applyAlignment="1">
      <alignment vertical="top"/>
    </xf>
    <xf numFmtId="0" fontId="0" fillId="0" borderId="38" xfId="0" applyFill="1" applyBorder="1" applyAlignment="1">
      <alignment wrapText="1"/>
    </xf>
    <xf numFmtId="0" fontId="40" fillId="0" borderId="12" xfId="53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Alokimi i FR 2020 sipas qëllimit infrastrukturor publik apo individual, ne %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45"/>
          <c:y val="0.3205"/>
          <c:w val="0.20775"/>
          <c:h val="0.34475"/>
        </c:manualLayout>
      </c:layout>
      <c:pieChart>
        <c:varyColors val="1"/>
        <c:ser>
          <c:idx val="0"/>
          <c:order val="0"/>
          <c:tx>
            <c:strRef>
              <c:f>'FR publik vs individ'!$U$3</c:f>
              <c:strCache>
                <c:ptCount val="1"/>
                <c:pt idx="0">
                  <c:v>Total ne %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'FR publik vs individ'!$B$4:$B$5</c:f>
              <c:strCache/>
            </c:strRef>
          </c:cat>
          <c:val>
            <c:numRef>
              <c:f>'FR publik vs individ'!$U$4:$U$5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5"/>
          <c:y val="0.77025"/>
          <c:w val="0.80625"/>
          <c:h val="0.2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pwr rindërtim 2020: objekte publike dhe banesa individuale, vlera në lekë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84"/>
          <c:w val="0.8295"/>
          <c:h val="0.5245"/>
        </c:manualLayout>
      </c:layout>
      <c:pie3DChart>
        <c:varyColors val="1"/>
        <c:ser>
          <c:idx val="0"/>
          <c:order val="0"/>
          <c:tx>
            <c:strRef>
              <c:f>Tirane!$I$3</c:f>
              <c:strCache>
                <c:ptCount val="1"/>
                <c:pt idx="0">
                  <c:v>Vlera në lekë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Tirane!$H$4:$H$5</c:f>
              <c:strCache/>
            </c:strRef>
          </c:cat>
          <c:val>
            <c:numRef>
              <c:f>Tirane!$I$4:$I$5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04"/>
          <c:w val="0.9152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për rindërtim 2020: objekte publike dhe banesa individuale, vlera në lekë</a:t>
            </a:r>
          </a:p>
        </c:rich>
      </c:tx>
      <c:layout>
        <c:manualLayout>
          <c:xMode val="factor"/>
          <c:yMode val="factor"/>
          <c:x val="-0.084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6425"/>
          <c:w val="0.9425"/>
          <c:h val="0.552"/>
        </c:manualLayout>
      </c:layout>
      <c:pie3DChart>
        <c:varyColors val="1"/>
        <c:ser>
          <c:idx val="0"/>
          <c:order val="0"/>
          <c:tx>
            <c:strRef>
              <c:f>Kurbin!$I$3</c:f>
              <c:strCache>
                <c:ptCount val="1"/>
                <c:pt idx="0">
                  <c:v>Vlera në lekë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Kurbin!$H$4:$H$5</c:f>
              <c:strCache/>
            </c:strRef>
          </c:cat>
          <c:val>
            <c:numRef>
              <c:f>Kurbin!$I$4:$I$5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"/>
          <c:y val="0.85875"/>
          <c:w val="0.64775"/>
          <c:h val="0.1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për rindërtim 2020: objekte publike dhe banesa individuale, vlera në lekë</a:t>
            </a:r>
          </a:p>
        </c:rich>
      </c:tx>
      <c:layout>
        <c:manualLayout>
          <c:xMode val="factor"/>
          <c:yMode val="factor"/>
          <c:x val="-0.0105"/>
          <c:y val="-0.039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835"/>
          <c:w val="0.82925"/>
          <c:h val="0.453"/>
        </c:manualLayout>
      </c:layout>
      <c:pie3DChart>
        <c:varyColors val="1"/>
        <c:ser>
          <c:idx val="0"/>
          <c:order val="0"/>
          <c:tx>
            <c:strRef>
              <c:f>Lezhe!$I$3</c:f>
              <c:strCache>
                <c:ptCount val="1"/>
                <c:pt idx="0">
                  <c:v>Vlera në lekë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Lezhe!$H$4:$H$5</c:f>
              <c:strCache/>
            </c:strRef>
          </c:cat>
          <c:val>
            <c:numRef>
              <c:f>Lezhe!$I$4:$I$5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2"/>
          <c:y val="0.826"/>
          <c:w val="0.65175"/>
          <c:h val="0.1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për rindërtim 2020: objekte publike dhe banesa individuale, vlera në lekë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2865"/>
          <c:w val="0.845"/>
          <c:h val="0.5205"/>
        </c:manualLayout>
      </c:layout>
      <c:pie3DChart>
        <c:varyColors val="1"/>
        <c:ser>
          <c:idx val="0"/>
          <c:order val="0"/>
          <c:tx>
            <c:strRef>
              <c:f>Kruje!$I$4</c:f>
              <c:strCache>
                <c:ptCount val="1"/>
                <c:pt idx="0">
                  <c:v>Vlera në lekë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Kruje!$H$5:$H$6</c:f>
              <c:strCache/>
            </c:strRef>
          </c:cat>
          <c:val>
            <c:numRef>
              <c:f>Kruje!$I$5:$I$6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25"/>
          <c:y val="0.903"/>
          <c:w val="0.851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për rindërtim 2020: objekte publike dhe banesa individuale, vlera në lekë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286"/>
          <c:w val="0.84525"/>
          <c:h val="0.5215"/>
        </c:manualLayout>
      </c:layout>
      <c:pie3DChart>
        <c:varyColors val="1"/>
        <c:ser>
          <c:idx val="0"/>
          <c:order val="0"/>
          <c:tx>
            <c:strRef>
              <c:f>FSHZH!$J$3</c:f>
              <c:strCache>
                <c:ptCount val="1"/>
                <c:pt idx="0">
                  <c:v>Vlera në lekë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FSHZH!$I$4:$I$5</c:f>
              <c:strCache/>
            </c:strRef>
          </c:cat>
          <c:val>
            <c:numRef>
              <c:f>FSHZH!$J$4:$J$5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90325"/>
          <c:w val="0.845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Shpenzime për rindërtim 2020: objekte publike dhe banesa individuale, vlera në lekë</a:t>
            </a:r>
          </a:p>
        </c:rich>
      </c:tx>
      <c:layout>
        <c:manualLayout>
          <c:xMode val="factor"/>
          <c:yMode val="factor"/>
          <c:x val="-0.01075"/>
          <c:y val="-0.039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9975"/>
          <c:w val="0.82925"/>
          <c:h val="0.42175"/>
        </c:manualLayout>
      </c:layout>
      <c:pie3DChart>
        <c:varyColors val="1"/>
        <c:ser>
          <c:idx val="0"/>
          <c:order val="0"/>
          <c:tx>
            <c:strRef>
              <c:f>'Te tjera'!$I$3</c:f>
              <c:strCache>
                <c:ptCount val="1"/>
                <c:pt idx="0">
                  <c:v>Vlera në lekë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'Te tjera'!$H$4:$H$5</c:f>
              <c:strCache/>
            </c:strRef>
          </c:cat>
          <c:val>
            <c:numRef>
              <c:f>'Te tjera'!$I$4:$I$5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81325"/>
          <c:w val="0.6532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161925</xdr:colOff>
      <xdr:row>6</xdr:row>
      <xdr:rowOff>57150</xdr:rowOff>
    </xdr:from>
    <xdr:to>
      <xdr:col>20</xdr:col>
      <xdr:colOff>1743075</xdr:colOff>
      <xdr:row>17</xdr:row>
      <xdr:rowOff>38100</xdr:rowOff>
    </xdr:to>
    <xdr:graphicFrame>
      <xdr:nvGraphicFramePr>
        <xdr:cNvPr id="1" name="Chart 2"/>
        <xdr:cNvGraphicFramePr/>
      </xdr:nvGraphicFramePr>
      <xdr:xfrm>
        <a:off x="17268825" y="2076450"/>
        <a:ext cx="33813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1019175</xdr:colOff>
      <xdr:row>7</xdr:row>
      <xdr:rowOff>47625</xdr:rowOff>
    </xdr:from>
    <xdr:to>
      <xdr:col>10</xdr:col>
      <xdr:colOff>628650</xdr:colOff>
      <xdr:row>11</xdr:row>
      <xdr:rowOff>609600</xdr:rowOff>
    </xdr:to>
    <xdr:graphicFrame>
      <xdr:nvGraphicFramePr>
        <xdr:cNvPr id="1" name="Chart 1"/>
        <xdr:cNvGraphicFramePr/>
      </xdr:nvGraphicFramePr>
      <xdr:xfrm>
        <a:off x="14620875" y="3181350"/>
        <a:ext cx="45815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228600</xdr:rowOff>
    </xdr:from>
    <xdr:to>
      <xdr:col>11</xdr:col>
      <xdr:colOff>247650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0058400" y="3686175"/>
        <a:ext cx="45910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6</xdr:row>
      <xdr:rowOff>95250</xdr:rowOff>
    </xdr:from>
    <xdr:to>
      <xdr:col>10</xdr:col>
      <xdr:colOff>838200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11563350" y="260032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2362200</xdr:colOff>
      <xdr:row>7</xdr:row>
      <xdr:rowOff>180975</xdr:rowOff>
    </xdr:from>
    <xdr:to>
      <xdr:col>12</xdr:col>
      <xdr:colOff>228600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9944100" y="2667000"/>
        <a:ext cx="6962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2676525</xdr:colOff>
      <xdr:row>5</xdr:row>
      <xdr:rowOff>209550</xdr:rowOff>
    </xdr:from>
    <xdr:to>
      <xdr:col>16</xdr:col>
      <xdr:colOff>323850</xdr:colOff>
      <xdr:row>12</xdr:row>
      <xdr:rowOff>19050</xdr:rowOff>
    </xdr:to>
    <xdr:graphicFrame>
      <xdr:nvGraphicFramePr>
        <xdr:cNvPr id="1" name="Chart 1"/>
        <xdr:cNvGraphicFramePr/>
      </xdr:nvGraphicFramePr>
      <xdr:xfrm>
        <a:off x="10220325" y="2647950"/>
        <a:ext cx="6991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5</xdr:row>
      <xdr:rowOff>19050</xdr:rowOff>
    </xdr:from>
    <xdr:to>
      <xdr:col>11</xdr:col>
      <xdr:colOff>323850</xdr:colOff>
      <xdr:row>9</xdr:row>
      <xdr:rowOff>38100</xdr:rowOff>
    </xdr:to>
    <xdr:graphicFrame>
      <xdr:nvGraphicFramePr>
        <xdr:cNvPr id="1" name="Chart 1"/>
        <xdr:cNvGraphicFramePr/>
      </xdr:nvGraphicFramePr>
      <xdr:xfrm>
        <a:off x="11125200" y="3286125"/>
        <a:ext cx="45624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1144%2C+dat%C3%AB+24.12.2020&amp;date=&amp;date1=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1145%2C+dat%C3%AB+24.12.2020&amp;date=&amp;date1=" TargetMode="External" /><Relationship Id="rId5" Type="http://schemas.openxmlformats.org/officeDocument/2006/relationships/hyperlink" Target="http://aksesdrejtesi.al/search?_token=YisA7JLnOg0Gxmuwez3tpKJzpKmOO8LDuqDzC9x2&amp;tip_info=&amp;ins=&amp;personi=&amp;media=&amp;organizate=&amp;fjal_k=VKM+Nr.+1135%2C+dat%C3%AB+24.12.2020&amp;date=&amp;date1=" TargetMode="External" /><Relationship Id="rId6" Type="http://schemas.openxmlformats.org/officeDocument/2006/relationships/hyperlink" Target="http://aksesdrejtesi.al/search?_token=YisA7JLnOg0Gxmuwez3tpKJzpKmOO8LDuqDzC9x2&amp;tip_info=&amp;ins=&amp;personi=&amp;media=&amp;organizate=&amp;fjal_k=VKM+Nr.+977%2C+dat%C3%AB+25.11.2020&amp;date=&amp;date1=" TargetMode="External" /><Relationship Id="rId7" Type="http://schemas.openxmlformats.org/officeDocument/2006/relationships/hyperlink" Target="http://www.aksesdrejtesi.al/dokumenta/1601974850Rindertim%20vendim-2020-09-16-732.pdf" TargetMode="External" /><Relationship Id="rId8" Type="http://schemas.openxmlformats.org/officeDocument/2006/relationships/hyperlink" Target="http://www.aksesdrejtesi.al/dokumenta/1601977857vendim-2020-07-08-540.pdf" TargetMode="Externa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1010%2C+dat%C3%AB+9.12.2020&amp;date=&amp;date1=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977%2C+dat%C3%AB+25.11.2020&amp;date=&amp;date1=" TargetMode="External" /><Relationship Id="rId5" Type="http://schemas.openxmlformats.org/officeDocument/2006/relationships/hyperlink" Target="http://www.aksesdrejtesi.al/dokumenta/1601977857vendim-2020-07-08-540.pdf" TargetMode="External" /><Relationship Id="rId6" Type="http://schemas.openxmlformats.org/officeDocument/2006/relationships/hyperlink" Target="http://www.aksesdrejtesi.al/dokumenta/1602153971vendim-2020-06-17-489.pdf" TargetMode="External" /><Relationship Id="rId7" Type="http://schemas.openxmlformats.org/officeDocument/2006/relationships/hyperlink" Target="http://www.aksesdrejtesi.al/dokumenta/1602153971vendim-2020-06-17-489.pdf" TargetMode="Externa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dokumenta/1623678169VKM-Nr.979-Dt.2.12.2020.pdf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880%2C+dat%C3%AB+11.11.2020&amp;date=&amp;date1=" TargetMode="External" /><Relationship Id="rId5" Type="http://schemas.openxmlformats.org/officeDocument/2006/relationships/hyperlink" Target="http://www.aksesdrejtesi.al/dokumenta/1601977904vendim-2020-07-09-543.pdf" TargetMode="External" /><Relationship Id="rId6" Type="http://schemas.openxmlformats.org/officeDocument/2006/relationships/hyperlink" Target="http://www.aksesdrejtesi.al/dokumenta/1602153971vendim-2020-06-17-489.pdf" TargetMode="External" /><Relationship Id="rId7" Type="http://schemas.openxmlformats.org/officeDocument/2006/relationships/hyperlink" Target="http://www.aksesdrejtesi.al/dokumenta/1602153971vendim-2020-06-17-489.pdf" TargetMode="External" /><Relationship Id="rId8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1010%2C+dat%C3%AB+9.12.2020&amp;date=&amp;date1=" TargetMode="External" /><Relationship Id="rId4" Type="http://schemas.openxmlformats.org/officeDocument/2006/relationships/hyperlink" Target="http://www.aksesdrejtesi.al/dokumenta/1602513078vendim-2020-10-07-794%20Vore.pdf" TargetMode="External" /><Relationship Id="rId5" Type="http://schemas.openxmlformats.org/officeDocument/2006/relationships/hyperlink" Target="Fondi%20i%20Rind&#65533;rtimit%202020,%20planifikim,%20vendimmarrje%20qeveritare%20dhe%20realizim%20buxheti.doc" TargetMode="External" /><Relationship Id="rId6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1132%2C+dat%C3%AB+24.12.2020&amp;date=&amp;date1=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1133%2C+dat%C3%AB+24.12.2020&amp;date=&amp;date1=" TargetMode="External" /><Relationship Id="rId5" Type="http://schemas.openxmlformats.org/officeDocument/2006/relationships/hyperlink" Target="http://aksesdrejtesi.al/search?_token=YisA7JLnOg0Gxmuwez3tpKJzpKmOO8LDuqDzC9x2&amp;tip_info=&amp;ins=&amp;personi=&amp;media=&amp;organizate=&amp;fjal_k=VKM+Nr.+1131%2C+dat%C3%AB+24.12.2020&amp;date=&amp;date1=" TargetMode="External" /><Relationship Id="rId6" Type="http://schemas.openxmlformats.org/officeDocument/2006/relationships/hyperlink" Target="http://aksesdrejtesi.al/search?_token=YisA7JLnOg0Gxmuwez3tpKJzpKmOO8LDuqDzC9x2&amp;tip_info=&amp;ins=&amp;personi=&amp;media=&amp;organizate=&amp;fjal_k=VKM+Nr.+936%2C+dat%C3%AB+25.11.2020&amp;date=&amp;date1=" TargetMode="External" /><Relationship Id="rId7" Type="http://schemas.openxmlformats.org/officeDocument/2006/relationships/hyperlink" Target="http://aksesdrejtesi.al/dokumenta/1601978116vendim-2020-07-22-588.pdf" TargetMode="External" /><Relationship Id="rId8" Type="http://schemas.openxmlformats.org/officeDocument/2006/relationships/drawing" Target="../drawings/drawing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980%2C+dat%C3%AB+2.12.2020&amp;date=&amp;date1=" TargetMode="External" /><Relationship Id="rId4" Type="http://schemas.openxmlformats.org/officeDocument/2006/relationships/hyperlink" Target="http://www.aksesdrejtesi.al/dokumenta/1601977819vendim-2020-07-01-525.pdf" TargetMode="External" /><Relationship Id="rId5" Type="http://schemas.openxmlformats.org/officeDocument/2006/relationships/hyperlink" Target="Fondi%20i%20Rind&#65533;rtimit%202020,%20planifikim,%20vendimmarrje%20qeveritare%20dhe%20realizim%20buxheti.doc" TargetMode="External" /><Relationship Id="rId6" Type="http://schemas.openxmlformats.org/officeDocument/2006/relationships/hyperlink" Target="http://www.aksesdrejtesi.al/dokumenta/1602154825VENDIM-Nr.103-dat%C3%AB-5.2.2020-P%C3%8BR-CAKTIMIN-E-AKSHIT-SI-NJ%C3%8BSI-ZBATUESE-P%C3%8BR-NGRITJEN-E-PORTALIT.pdf" TargetMode="External" /><Relationship Id="rId7" Type="http://schemas.openxmlformats.org/officeDocument/2006/relationships/hyperlink" Target="http://www.aksesdrejtesi.al/dokumenta/1601889339vendim-2020-01-10-9%20fz%202.pdf" TargetMode="External" /><Relationship Id="rId8" Type="http://schemas.openxmlformats.org/officeDocument/2006/relationships/hyperlink" Target="http://www.aksesdrejtesi.al/dokumenta/1602066051vendim-2020-01-10-10-P%C3%8BR-NJ%C3%8B-SHTES%C3%8B-FONDI-N%C3%8B-BUXHETIN-E-VITIT-2020.pdf" TargetMode="External" /><Relationship Id="rId9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://www.aksesdrejtesi.al/dokumenta/1602513078vendim-2020-10-07-794%20Vore.pdf" TargetMode="External" /><Relationship Id="rId3" Type="http://schemas.openxmlformats.org/officeDocument/2006/relationships/hyperlink" Target="http://www.aksesdrejtesi.al/dokumenta/1602513078vendim-2020-10-07-794%20Vore.pdf" TargetMode="External" /><Relationship Id="rId4" Type="http://schemas.openxmlformats.org/officeDocument/2006/relationships/hyperlink" Target="http://www.aksesdrejtesi.al/dokumenta/1601974850Rindertim%20vendim-2020-09-16-732.pdf" TargetMode="External" /><Relationship Id="rId5" Type="http://schemas.openxmlformats.org/officeDocument/2006/relationships/hyperlink" Target="http://www.aksesdrejtesi.al/dokumenta/1601974850Rindertim%20vendim-2020-09-16-732.pdf" TargetMode="External" /><Relationship Id="rId6" Type="http://schemas.openxmlformats.org/officeDocument/2006/relationships/hyperlink" Target="http://www.aksesdrejtesi.al/dokumenta/1601974675Rindertim%20vendim-2020-09-16-731.pdf" TargetMode="External" /><Relationship Id="rId7" Type="http://schemas.openxmlformats.org/officeDocument/2006/relationships/hyperlink" Target="http://www.aksesdrejtesi.al/dokumenta/1601974675Rindertim%20vendim-2020-09-16-731.pdf" TargetMode="External" /><Relationship Id="rId8" Type="http://schemas.openxmlformats.org/officeDocument/2006/relationships/hyperlink" Target="http://www.aksesdrejtesi.al/dokumenta/1601974675Rindertim%20vendim-2020-09-16-731.pdf" TargetMode="External" /><Relationship Id="rId9" Type="http://schemas.openxmlformats.org/officeDocument/2006/relationships/hyperlink" Target="http://www.aksesdrejtesi.al/dokumenta/1601978645vendim-2020-09-02-687.pdf" TargetMode="External" /><Relationship Id="rId10" Type="http://schemas.openxmlformats.org/officeDocument/2006/relationships/hyperlink" Target="http://www.aksesdrejtesi.al/dokumenta/1601978561vendim-2020-08-13-650.pdf" TargetMode="External" /><Relationship Id="rId11" Type="http://schemas.openxmlformats.org/officeDocument/2006/relationships/hyperlink" Target="http://www.aksesdrejtesi.al/dokumenta/1601978561vendim-2020-08-13-650.pdf" TargetMode="External" /><Relationship Id="rId12" Type="http://schemas.openxmlformats.org/officeDocument/2006/relationships/hyperlink" Target="http://www.aksesdrejtesi.al/dokumenta/1601978508vendim-2020-08-13-649.pdf" TargetMode="External" /><Relationship Id="rId13" Type="http://schemas.openxmlformats.org/officeDocument/2006/relationships/hyperlink" Target="http://www.aksesdrejtesi.al/dokumenta/1601978508vendim-2020-08-13-649.pdf" TargetMode="External" /><Relationship Id="rId14" Type="http://schemas.openxmlformats.org/officeDocument/2006/relationships/hyperlink" Target="http://www.aksesdrejtesi.al/dokumenta/1601978448vendim-2020-08-03-646.pdf" TargetMode="External" /><Relationship Id="rId15" Type="http://schemas.openxmlformats.org/officeDocument/2006/relationships/hyperlink" Target="http://www.aksesdrejtesi.al/dokumenta/1601978448vendim-2020-08-03-646.pdf" TargetMode="External" /><Relationship Id="rId16" Type="http://schemas.openxmlformats.org/officeDocument/2006/relationships/hyperlink" Target="http://www.aksesdrejtesi.al/dokumenta/1601978448vendim-2020-08-03-646.pdf" TargetMode="External" /><Relationship Id="rId17" Type="http://schemas.openxmlformats.org/officeDocument/2006/relationships/hyperlink" Target="http://www.aksesdrejtesi.al/dokumenta/1601978408vendim-2020-08-03-645%20(1).pdf" TargetMode="External" /><Relationship Id="rId18" Type="http://schemas.openxmlformats.org/officeDocument/2006/relationships/hyperlink" Target="http://www.aksesdrejtesi.al/dokumenta/1601978358vendim-2020-08-03-644.pdf" TargetMode="External" /><Relationship Id="rId19" Type="http://schemas.openxmlformats.org/officeDocument/2006/relationships/hyperlink" Target="http://www.aksesdrejtesi.al/dokumenta/1601978358vendim-2020-08-03-644.pdf" TargetMode="External" /><Relationship Id="rId20" Type="http://schemas.openxmlformats.org/officeDocument/2006/relationships/hyperlink" Target="http://www.aksesdrejtesi.al/dokumenta/1601978029vendim-2020-07-15-562.pdf" TargetMode="External" /><Relationship Id="rId21" Type="http://schemas.openxmlformats.org/officeDocument/2006/relationships/hyperlink" Target="http://www.aksesdrejtesi.al/dokumenta/1601978029vendim-2020-07-15-562.pdf" TargetMode="External" /><Relationship Id="rId22" Type="http://schemas.openxmlformats.org/officeDocument/2006/relationships/hyperlink" Target="http://www.aksesdrejtesi.al/dokumenta/1601977904vendim-2020-07-09-543.pdf" TargetMode="External" /><Relationship Id="rId23" Type="http://schemas.openxmlformats.org/officeDocument/2006/relationships/hyperlink" Target="http://www.aksesdrejtesi.al/dokumenta/1601977857vendim-2020-07-08-540.pdf" TargetMode="External" /><Relationship Id="rId24" Type="http://schemas.openxmlformats.org/officeDocument/2006/relationships/hyperlink" Target="http://www.aksesdrejtesi.al/dokumenta/1601977857vendim-2020-07-08-540.pdf" TargetMode="External" /><Relationship Id="rId25" Type="http://schemas.openxmlformats.org/officeDocument/2006/relationships/hyperlink" Target="http://www.aksesdrejtesi.al/dokumenta/1601977857vendim-2020-07-08-540.pdf" TargetMode="External" /><Relationship Id="rId26" Type="http://schemas.openxmlformats.org/officeDocument/2006/relationships/hyperlink" Target="http://www.aksesdrejtesi.al/dokumenta/1601977819vendim-2020-07-01-525.pdf" TargetMode="External" /><Relationship Id="rId27" Type="http://schemas.openxmlformats.org/officeDocument/2006/relationships/hyperlink" Target="Fondi%20i%20Rind&#65533;rtimit%202020,%20planifikim,%20vendimmarrje%20qeveritare%20dhe%20realizim%20buxheti.doc" TargetMode="External" /><Relationship Id="rId28" Type="http://schemas.openxmlformats.org/officeDocument/2006/relationships/hyperlink" Target="Fondi%20i%20Rind&#65533;rtimit%202020,%20planifikim,%20vendimmarrje%20qeveritare%20dhe%20realizim%20buxheti.doc" TargetMode="External" /><Relationship Id="rId29" Type="http://schemas.openxmlformats.org/officeDocument/2006/relationships/hyperlink" Target="Fondi%20i%20Rind&#65533;rtimit%202020,%20planifikim,%20vendimmarrje%20qeveritare%20dhe%20realizim%20buxheti.doc" TargetMode="External" /><Relationship Id="rId30" Type="http://schemas.openxmlformats.org/officeDocument/2006/relationships/hyperlink" Target="http://www.aksesdrejtesi.al/dokumenta/1602153971vendim-2020-06-17-489.pdf" TargetMode="External" /><Relationship Id="rId31" Type="http://schemas.openxmlformats.org/officeDocument/2006/relationships/hyperlink" Target="http://www.aksesdrejtesi.al/dokumenta/1602153971vendim-2020-06-17-489.pdf" TargetMode="External" /><Relationship Id="rId32" Type="http://schemas.openxmlformats.org/officeDocument/2006/relationships/hyperlink" Target="http://www.aksesdrejtesi.al/dokumenta/1601977340vendim-2020-06-03-443.pdf" TargetMode="External" /><Relationship Id="rId33" Type="http://schemas.openxmlformats.org/officeDocument/2006/relationships/hyperlink" Target="Fondi%20i%20Rind&#65533;rtimit%202020,%20planifikim,%20vendimmarrje%20qeveritare%20dhe%20realizim%20buxheti.doc" TargetMode="External" /><Relationship Id="rId34" Type="http://schemas.openxmlformats.org/officeDocument/2006/relationships/hyperlink" Target="http://www.aksesdrejtesi.al/dokumenta/1602154825VENDIM-Nr.103-dat%C3%AB-5.2.2020-P%C3%8BR-CAKTIMIN-E-AKSHIT-SI-NJ%C3%8BSI-ZBATUESE-P%C3%8BR-NGRITJEN-E-PORTALIT.pdf" TargetMode="External" /><Relationship Id="rId35" Type="http://schemas.openxmlformats.org/officeDocument/2006/relationships/hyperlink" Target="http://www.aksesdrejtesi.al/dokumenta/1602153971vendim-2020-06-17-489.pdf" TargetMode="External" /><Relationship Id="rId36" Type="http://schemas.openxmlformats.org/officeDocument/2006/relationships/hyperlink" Target="http://www.aksesdrejtesi.al/dokumenta/1602153971vendim-2020-06-17-489.pdf" TargetMode="External" /><Relationship Id="rId37" Type="http://schemas.openxmlformats.org/officeDocument/2006/relationships/hyperlink" Target="http://www.aksesdrejtesi.al/dokumenta/1601889339vendim-2020-01-10-9%20fz%202.pdf" TargetMode="External" /><Relationship Id="rId38" Type="http://schemas.openxmlformats.org/officeDocument/2006/relationships/hyperlink" Target="http://www.aksesdrejtesi.al/dokumenta/1601889339vendim-2020-01-10-9%20fz%202.pdf" TargetMode="External" /><Relationship Id="rId39" Type="http://schemas.openxmlformats.org/officeDocument/2006/relationships/hyperlink" Target="http://www.aksesdrejtesi.al/dokumenta/1602066051vendim-2020-01-10-10-P%C3%8BR-NJ%C3%8B-SHTES%C3%8B-FONDI-N%C3%8B-BUXHETIN-E-VITIT-2020.pdf" TargetMode="External" /><Relationship Id="rId40" Type="http://schemas.openxmlformats.org/officeDocument/2006/relationships/hyperlink" Target="http://www.aksesdrejtesi.al/dokumenta/1602066051vendim-2020-01-10-10-P%C3%8BR-NJ%C3%8B-SHTES%C3%8B-FONDI-N%C3%8B-BUXHETIN-E-VITIT-2020.pdf" TargetMode="External" /><Relationship Id="rId41" Type="http://schemas.openxmlformats.org/officeDocument/2006/relationships/hyperlink" Target="http://aksesdrejtesi.al/dokumenta/1601978116vendim-2020-07-22-588.pdf" TargetMode="External" /><Relationship Id="rId42" Type="http://schemas.openxmlformats.org/officeDocument/2006/relationships/hyperlink" Target="http://aksesdrejtesi.al/search?_token=YisA7JLnOg0Gxmuwez3tpKJzpKmOO8LDuqDzC9x2&amp;tip_info=&amp;ins=&amp;personi=&amp;media=&amp;organizate=&amp;fjal_k=VKM+Nr.+880%2C+dat%C3%AB+11.11.2020&amp;date=&amp;date1=" TargetMode="External" /><Relationship Id="rId43" Type="http://schemas.openxmlformats.org/officeDocument/2006/relationships/hyperlink" Target="http://aksesdrejtesi.al/search?_token=YisA7JLnOg0Gxmuwez3tpKJzpKmOO8LDuqDzC9x2&amp;tip_info=&amp;ins=&amp;personi=&amp;media=&amp;organizate=&amp;fjal_k=VKM+Nr.+880%2C+dat%C3%AB+11.11.2020&amp;date=&amp;date1=" TargetMode="External" /><Relationship Id="rId44" Type="http://schemas.openxmlformats.org/officeDocument/2006/relationships/hyperlink" Target="http://aksesdrejtesi.al/search?_token=YisA7JLnOg0Gxmuwez3tpKJzpKmOO8LDuqDzC9x2&amp;tip_info=&amp;ins=&amp;personi=&amp;media=&amp;organizate=&amp;fjal_k=VKM+Nr.+887%2C+dat%C3%AB+4.11.2020&amp;date=&amp;date1=" TargetMode="External" /><Relationship Id="rId45" Type="http://schemas.openxmlformats.org/officeDocument/2006/relationships/hyperlink" Target="http://aksesdrejtesi.al/search?_token=YisA7JLnOg0Gxmuwez3tpKJzpKmOO8LDuqDzC9x2&amp;tip_info=&amp;ins=&amp;personi=&amp;media=&amp;organizate=&amp;fjal_k=VKM+Nr.+910%2C+dat%C3%AB+18.11.2020&amp;date=&amp;date1=" TargetMode="External" /><Relationship Id="rId46" Type="http://schemas.openxmlformats.org/officeDocument/2006/relationships/hyperlink" Target="http://aksesdrejtesi.al/search?_token=YisA7JLnOg0Gxmuwez3tpKJzpKmOO8LDuqDzC9x2&amp;tip_info=&amp;ins=&amp;personi=&amp;media=&amp;organizate=&amp;fjal_k=VKM+Nr.+935%2C+dat%C3%AB+25.11.2020&amp;date=&amp;date1=" TargetMode="External" /><Relationship Id="rId47" Type="http://schemas.openxmlformats.org/officeDocument/2006/relationships/hyperlink" Target="http://aksesdrejtesi.al/search?_token=YisA7JLnOg0Gxmuwez3tpKJzpKmOO8LDuqDzC9x2&amp;tip_info=&amp;ins=&amp;personi=&amp;media=&amp;organizate=&amp;fjal_k=VKM+Nr.+935%2C+dat%C3%AB+25.11.2020&amp;date=&amp;date1=" TargetMode="External" /><Relationship Id="rId48" Type="http://schemas.openxmlformats.org/officeDocument/2006/relationships/hyperlink" Target="http://aksesdrejtesi.al/search?_token=YisA7JLnOg0Gxmuwez3tpKJzpKmOO8LDuqDzC9x2&amp;tip_info=&amp;ins=&amp;personi=&amp;media=&amp;organizate=&amp;fjal_k=VKM+Nr.+936%2C+dat%C3%AB+25.11.2020&amp;date=&amp;date1=" TargetMode="External" /><Relationship Id="rId49" Type="http://schemas.openxmlformats.org/officeDocument/2006/relationships/hyperlink" Target="http://aksesdrejtesi.al/search?_token=YisA7JLnOg0Gxmuwez3tpKJzpKmOO8LDuqDzC9x2&amp;tip_info=&amp;ins=&amp;personi=&amp;media=&amp;organizate=&amp;fjal_k=VKM+Nr.+977%2C+dat%C3%AB+25.11.2020&amp;date=&amp;date1=" TargetMode="External" /><Relationship Id="rId50" Type="http://schemas.openxmlformats.org/officeDocument/2006/relationships/hyperlink" Target="http://aksesdrejtesi.al/search?_token=YisA7JLnOg0Gxmuwez3tpKJzpKmOO8LDuqDzC9x2&amp;tip_info=&amp;ins=&amp;personi=&amp;media=&amp;organizate=&amp;fjal_k=VKM+Nr.+977%2C+dat%C3%AB+25.11.2020&amp;date=&amp;date1=" TargetMode="External" /><Relationship Id="rId51" Type="http://schemas.openxmlformats.org/officeDocument/2006/relationships/hyperlink" Target="http://aksesdrejtesi.al/search?_token=YisA7JLnOg0Gxmuwez3tpKJzpKmOO8LDuqDzC9x2&amp;tip_info=&amp;ins=&amp;personi=&amp;media=&amp;organizate=&amp;fjal_k=VKM+Nr.+980%2C+dat%C3%AB+2.12.2020&amp;date=&amp;date1=" TargetMode="External" /><Relationship Id="rId52" Type="http://schemas.openxmlformats.org/officeDocument/2006/relationships/hyperlink" Target="https://www.google.com/url?q=http://aksesdrejtesi.al/search?_token%3DYisA7JLnOg0Gxmuwez3tpKJzpKmOO8LDuqDzC9x2%26tip_info%3D%26ins%3D%26personi%3D%26media%3D%26organizate%3D%26fjal_k%3DVKM%2BNr.%2B979%252C%2Bdat%25C3%25AB%2B2.12.2020%26date%3D%26date1%3D&amp;sa=D&amp;source=hangouts&amp;ust=1623766877516000&amp;usg=AFQjCNG4Zyzn6MkJvrA4SmAAnP_n_1vhUg" TargetMode="External" /><Relationship Id="rId53" Type="http://schemas.openxmlformats.org/officeDocument/2006/relationships/hyperlink" Target="http://aksesdrejtesi.al/search?_token=YisA7JLnOg0Gxmuwez3tpKJzpKmOO8LDuqDzC9x2&amp;tip_info=&amp;ins=&amp;personi=&amp;media=&amp;organizate=&amp;fjal_k=VKM+Nr.+1010%2C+dat%C3%AB+9.12.2020&amp;date=&amp;date1=" TargetMode="External" /><Relationship Id="rId54" Type="http://schemas.openxmlformats.org/officeDocument/2006/relationships/hyperlink" Target="http://aksesdrejtesi.al/search?_token=YisA7JLnOg0Gxmuwez3tpKJzpKmOO8LDuqDzC9x2&amp;tip_info=&amp;ins=&amp;personi=&amp;media=&amp;organizate=&amp;fjal_k=VKM+Nr.+1010%2C+dat%C3%AB+9.12.2020&amp;date=&amp;date1=" TargetMode="External" /><Relationship Id="rId55" Type="http://schemas.openxmlformats.org/officeDocument/2006/relationships/hyperlink" Target="http://aksesdrejtesi.al/search?_token=YisA7JLnOg0Gxmuwez3tpKJzpKmOO8LDuqDzC9x2&amp;tip_info=&amp;ins=&amp;personi=&amp;media=&amp;organizate=&amp;fjal_k=VKM+Nr.+1034%2C+dat%C3%AB+16.12.2020&amp;date=&amp;date1=" TargetMode="External" /><Relationship Id="rId56" Type="http://schemas.openxmlformats.org/officeDocument/2006/relationships/hyperlink" Target="http://aksesdrejtesi.al/search?_token=YisA7JLnOg0Gxmuwez3tpKJzpKmOO8LDuqDzC9x2&amp;tip_info=&amp;ins=&amp;personi=&amp;media=&amp;organizate=&amp;fjal_k=VKM+Nr.+1035%2C+dat%C3%AB+16.12.2020&amp;date=&amp;date1=" TargetMode="External" /><Relationship Id="rId57" Type="http://schemas.openxmlformats.org/officeDocument/2006/relationships/hyperlink" Target="http://aksesdrejtesi.al/search?_token=YisA7JLnOg0Gxmuwez3tpKJzpKmOO8LDuqDzC9x2&amp;tip_info=&amp;ins=&amp;personi=&amp;media=&amp;organizate=&amp;fjal_k=VKM+Nr.+1047%2C+dat%C3%AB+16.12.2020&amp;date=&amp;date1=" TargetMode="External" /><Relationship Id="rId58" Type="http://schemas.openxmlformats.org/officeDocument/2006/relationships/hyperlink" Target="http://aksesdrejtesi.al/search?_token=YisA7JLnOg0Gxmuwez3tpKJzpKmOO8LDuqDzC9x2&amp;tip_info=&amp;ins=&amp;personi=&amp;media=&amp;organizate=&amp;fjal_k=VKM+Nr.+1112%2C+dat%C3%AB+16.12.2020&amp;date=&amp;date1=" TargetMode="External" /><Relationship Id="rId59" Type="http://schemas.openxmlformats.org/officeDocument/2006/relationships/hyperlink" Target="http://aksesdrejtesi.al/search?_token=YisA7JLnOg0Gxmuwez3tpKJzpKmOO8LDuqDzC9x2&amp;tip_info=&amp;ins=&amp;personi=&amp;media=&amp;organizate=&amp;fjal_k=VKM+Nr.+1131%2C+dat%C3%AB+24.12.2020&amp;date=&amp;date1=" TargetMode="External" /><Relationship Id="rId60" Type="http://schemas.openxmlformats.org/officeDocument/2006/relationships/hyperlink" Target="http://aksesdrejtesi.al/search?_token=YisA7JLnOg0Gxmuwez3tpKJzpKmOO8LDuqDzC9x2&amp;tip_info=&amp;ins=&amp;personi=&amp;media=&amp;organizate=&amp;fjal_k=VKM+Nr.+1131%2C+dat%C3%AB+24.12.2020&amp;date=&amp;date1=" TargetMode="External" /><Relationship Id="rId61" Type="http://schemas.openxmlformats.org/officeDocument/2006/relationships/hyperlink" Target="http://aksesdrejtesi.al/search?_token=YisA7JLnOg0Gxmuwez3tpKJzpKmOO8LDuqDzC9x2&amp;tip_info=&amp;ins=&amp;personi=&amp;media=&amp;organizate=&amp;fjal_k=VKM+Nr.+1133%2C+dat%C3%AB+24.12.2020&amp;date=&amp;date1=" TargetMode="External" /><Relationship Id="rId62" Type="http://schemas.openxmlformats.org/officeDocument/2006/relationships/hyperlink" Target="http://aksesdrejtesi.al/search?_token=YisA7JLnOg0Gxmuwez3tpKJzpKmOO8LDuqDzC9x2&amp;tip_info=&amp;ins=&amp;personi=&amp;media=&amp;organizate=&amp;fjal_k=VKM+Nr.+1133%2C+dat%C3%AB+24.12.2020&amp;date=&amp;date1=" TargetMode="External" /><Relationship Id="rId63" Type="http://schemas.openxmlformats.org/officeDocument/2006/relationships/hyperlink" Target="http://aksesdrejtesi.al/search?_token=YisA7JLnOg0Gxmuwez3tpKJzpKmOO8LDuqDzC9x2&amp;tip_info=&amp;ins=&amp;personi=&amp;media=&amp;organizate=&amp;fjal_k=VKM+Nr.+1132%2C+dat%C3%AB+24.12.2020&amp;date=&amp;date1=" TargetMode="External" /><Relationship Id="rId64" Type="http://schemas.openxmlformats.org/officeDocument/2006/relationships/hyperlink" Target="http://aksesdrejtesi.al/search?_token=YisA7JLnOg0Gxmuwez3tpKJzpKmOO8LDuqDzC9x2&amp;tip_info=&amp;ins=&amp;personi=&amp;media=&amp;organizate=&amp;fjal_k=VKM+Nr.+1132%2C+dat%C3%AB+24.12.2020&amp;date=&amp;date1=" TargetMode="External" /><Relationship Id="rId65" Type="http://schemas.openxmlformats.org/officeDocument/2006/relationships/hyperlink" Target="http://aksesdrejtesi.al/search?_token=YisA7JLnOg0Gxmuwez3tpKJzpKmOO8LDuqDzC9x2&amp;tip_info=&amp;ins=&amp;personi=&amp;media=&amp;organizate=&amp;fjal_k=VKM+Nr.+1135%2C+dat%C3%AB+24.12.2020&amp;date=&amp;date1=" TargetMode="External" /><Relationship Id="rId66" Type="http://schemas.openxmlformats.org/officeDocument/2006/relationships/hyperlink" Target="http://aksesdrejtesi.al/search?_token=YisA7JLnOg0Gxmuwez3tpKJzpKmOO8LDuqDzC9x2&amp;tip_info=&amp;ins=&amp;personi=&amp;media=&amp;organizate=&amp;fjal_k=VKM+Nr.+1135%2C+dat%C3%AB+24.12.2020&amp;date=&amp;date1=" TargetMode="External" /><Relationship Id="rId67" Type="http://schemas.openxmlformats.org/officeDocument/2006/relationships/hyperlink" Target="http://aksesdrejtesi.al/search?_token=YisA7JLnOg0Gxmuwez3tpKJzpKmOO8LDuqDzC9x2&amp;tip_info=&amp;ins=&amp;personi=&amp;media=&amp;organizate=&amp;fjal_k=VKM+Nr.+1136%2C+dat%C3%AB+24.12.2020&amp;date=&amp;date1=" TargetMode="External" /><Relationship Id="rId68" Type="http://schemas.openxmlformats.org/officeDocument/2006/relationships/hyperlink" Target="http://aksesdrejtesi.al/search?_token=YisA7JLnOg0Gxmuwez3tpKJzpKmOO8LDuqDzC9x2&amp;tip_info=&amp;ins=&amp;personi=&amp;media=&amp;organizate=&amp;fjal_k=VKM+Nr.+1144%2C+dat%C3%AB+24.12.2020&amp;date=&amp;date1=" TargetMode="External" /><Relationship Id="rId69" Type="http://schemas.openxmlformats.org/officeDocument/2006/relationships/hyperlink" Target="http://aksesdrejtesi.al/search?_token=YisA7JLnOg0Gxmuwez3tpKJzpKmOO8LDuqDzC9x2&amp;tip_info=&amp;ins=&amp;personi=&amp;media=&amp;organizate=&amp;fjal_k=VKM+Nr.+1145%2C+dat%C3%AB+24.12.2020&amp;date=&amp;date1=" TargetMode="External" /><Relationship Id="rId70" Type="http://schemas.openxmlformats.org/officeDocument/2006/relationships/hyperlink" Target="http://aksesdrejtesi.al/dokumenta/1623678399VKM-Nr.-1034-Dt.-16.12.-2020.pdf" TargetMode="External" /><Relationship Id="rId7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dokumenta/1623678399VKM-Nr.-1034-Dt.-16.12.-2020.pdf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1132%2C+dat%C3%AB+24.12.2020&amp;date=&amp;date1=" TargetMode="External" /><Relationship Id="rId5" Type="http://schemas.openxmlformats.org/officeDocument/2006/relationships/hyperlink" Target="http://aksesdrejtesi.al/search?_token=YisA7JLnOg0Gxmuwez3tpKJzpKmOO8LDuqDzC9x2&amp;tip_info=&amp;ins=&amp;personi=&amp;media=&amp;organizate=&amp;fjal_k=VKM+Nr.+1133%2C+dat%C3%AB+24.12.2020&amp;date=&amp;date1=" TargetMode="External" /><Relationship Id="rId6" Type="http://schemas.openxmlformats.org/officeDocument/2006/relationships/hyperlink" Target="http://aksesdrejtesi.al/search?_token=YisA7JLnOg0Gxmuwez3tpKJzpKmOO8LDuqDzC9x2&amp;tip_info=&amp;ins=&amp;personi=&amp;media=&amp;organizate=&amp;fjal_k=VKM+Nr.+1131%2C+dat%C3%AB+24.12.2020&amp;date=&amp;date1=" TargetMode="External" /><Relationship Id="rId7" Type="http://schemas.openxmlformats.org/officeDocument/2006/relationships/hyperlink" Target="http://www.aksesdrejtesi.al/dokumenta/1601974850Rindertim%20vendim-2020-09-16-732.pdf" TargetMode="External" /><Relationship Id="rId8" Type="http://schemas.openxmlformats.org/officeDocument/2006/relationships/hyperlink" Target="http://www.aksesdrejtesi.al/dokumenta/1601978561vendim-2020-08-13-650.pdf" TargetMode="External" /><Relationship Id="rId9" Type="http://schemas.openxmlformats.org/officeDocument/2006/relationships/hyperlink" Target="http://www.aksesdrejtesi.al/dokumenta/1601978408vendim-2020-08-03-645%20(1).pdf" TargetMode="External" /><Relationship Id="rId10" Type="http://schemas.openxmlformats.org/officeDocument/2006/relationships/hyperlink" Target="http://www.aksesdrejtesi.al/dokumenta/1601977857vendim-2020-07-08-540.pdf" TargetMode="External" /><Relationship Id="rId11" Type="http://schemas.openxmlformats.org/officeDocument/2006/relationships/hyperlink" Target="http://www.aksesdrejtesi.al/dokumenta/1601889339vendim-2020-01-10-9%20fz%202.pdf" TargetMode="External" /><Relationship Id="rId12" Type="http://schemas.openxmlformats.org/officeDocument/2006/relationships/hyperlink" Target="http://www.aksesdrejtesi.al/dokumenta/1602066051vendim-2020-01-10-10-P%C3%8BR-NJ%C3%8B-SHTES%C3%8B-FONDI-N%C3%8B-BUXHETIN-E-VITIT-2020.pdf" TargetMode="External" /><Relationship Id="rId13" Type="http://schemas.openxmlformats.org/officeDocument/2006/relationships/drawing" Target="../drawings/drawing2.xm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935%2C+dat%C3%AB+25.11.2020&amp;date=&amp;date1=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880%2C+dat%C3%AB+11.11.2020&amp;date=&amp;date1=" TargetMode="External" /><Relationship Id="rId5" Type="http://schemas.openxmlformats.org/officeDocument/2006/relationships/hyperlink" Target="http://www.aksesdrejtesi.al/dokumenta/1601974850Rindertim%20vendim-2020-09-16-732.pdf" TargetMode="External" /><Relationship Id="rId6" Type="http://schemas.openxmlformats.org/officeDocument/2006/relationships/hyperlink" Target="http://www.aksesdrejtesi.al/dokumenta/1601974675Rindertim%20vendim-2020-09-16-731.pdf" TargetMode="External" /><Relationship Id="rId7" Type="http://schemas.openxmlformats.org/officeDocument/2006/relationships/hyperlink" Target="http://www.aksesdrejtesi.al/dokumenta/1601978645vendim-2020-09-02-687.pdf" TargetMode="External" /><Relationship Id="rId8" Type="http://schemas.openxmlformats.org/officeDocument/2006/relationships/hyperlink" Target="http://www.aksesdrejtesi.al/dokumenta/1601978448vendim-2020-08-03-646.pdf" TargetMode="External" /><Relationship Id="rId9" Type="http://schemas.openxmlformats.org/officeDocument/2006/relationships/hyperlink" Target="http://www.aksesdrejtesi.al/dokumenta/1601978358vendim-2020-08-03-644.pdf" TargetMode="External" /><Relationship Id="rId10" Type="http://schemas.openxmlformats.org/officeDocument/2006/relationships/hyperlink" Target="http://www.aksesdrejtesi.al/dokumenta/1601978029vendim-2020-07-15-562.pdf" TargetMode="External" /><Relationship Id="rId11" Type="http://schemas.openxmlformats.org/officeDocument/2006/relationships/hyperlink" Target="http://www.aksesdrejtesi.al/dokumenta/1601977857vendim-2020-07-08-540.pdf" TargetMode="External" /><Relationship Id="rId1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887%2C+dat%C3%AB+4.11.2020&amp;date=&amp;date1=" TargetMode="External" /><Relationship Id="rId4" Type="http://schemas.openxmlformats.org/officeDocument/2006/relationships/hyperlink" Target="http://www.aksesdrejtesi.al/dokumenta/1601974675Rindertim%20vendim-2020-09-16-731.pdf" TargetMode="External" /><Relationship Id="rId5" Type="http://schemas.openxmlformats.org/officeDocument/2006/relationships/hyperlink" Target="http://www.aksesdrejtesi.al/dokumenta/1601978561vendim-2020-08-13-650.pdf" TargetMode="External" /><Relationship Id="rId6" Type="http://schemas.openxmlformats.org/officeDocument/2006/relationships/hyperlink" Target="http://www.aksesdrejtesi.al/dokumenta/1601978508vendim-2020-08-13-649.pdf" TargetMode="External" /><Relationship Id="rId7" Type="http://schemas.openxmlformats.org/officeDocument/2006/relationships/hyperlink" Target="http://www.aksesdrejtesi.al/dokumenta/1601978029vendim-2020-07-15-562.pdf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1112%2C+dat%C3%AB+16.12.2020&amp;date=&amp;date1=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1035%2C+dat%C3%AB+16.12.2020&amp;date=&amp;date1=" TargetMode="External" /><Relationship Id="rId5" Type="http://schemas.openxmlformats.org/officeDocument/2006/relationships/hyperlink" Target="http://www.aksesdrejtesi.al/dokumenta/1601974850Rindertim%20vendim-2020-09-16-732.pdf" TargetMode="External" /><Relationship Id="rId6" Type="http://schemas.openxmlformats.org/officeDocument/2006/relationships/hyperlink" Target="http://www.aksesdrejtesi.al/dokumenta/1601978508vendim-2020-08-13-649.pdf" TargetMode="External" /><Relationship Id="rId7" Type="http://schemas.openxmlformats.org/officeDocument/2006/relationships/hyperlink" Target="http://www.aksesdrejtesi.al/dokumenta/1601978448vendim-2020-08-03-646.pdf" TargetMode="External" /><Relationship Id="rId8" Type="http://schemas.openxmlformats.org/officeDocument/2006/relationships/hyperlink" Target="http://www.aksesdrejtesi.al/dokumenta/1601978029vendim-2020-07-15-562.pdf" TargetMode="External" /><Relationship Id="rId9" Type="http://schemas.openxmlformats.org/officeDocument/2006/relationships/hyperlink" Target="http://www.aksesdrejtesi.al/dokumenta/1601977340vendim-2020-06-03-443.pdf" TargetMode="External" /><Relationship Id="rId1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rindertimi.gov.al/vendime/" TargetMode="External" /><Relationship Id="rId2" Type="http://schemas.openxmlformats.org/officeDocument/2006/relationships/hyperlink" Target="https://rindertimi.gov.al/vendime/" TargetMode="External" /><Relationship Id="rId3" Type="http://schemas.openxmlformats.org/officeDocument/2006/relationships/hyperlink" Target="http://aksesdrejtesi.al/search?_token=YisA7JLnOg0Gxmuwez3tpKJzpKmOO8LDuqDzC9x2&amp;tip_info=&amp;ins=&amp;personi=&amp;media=&amp;organizate=&amp;fjal_k=VKM+Nr.+1135%2C+dat%C3%AB+24.12.2020&amp;date=&amp;date1=" TargetMode="External" /><Relationship Id="rId4" Type="http://schemas.openxmlformats.org/officeDocument/2006/relationships/hyperlink" Target="http://aksesdrejtesi.al/search?_token=YisA7JLnOg0Gxmuwez3tpKJzpKmOO8LDuqDzC9x2&amp;tip_info=&amp;ins=&amp;personi=&amp;media=&amp;organizate=&amp;fjal_k=VKM+Nr.+1136%2C+dat%C3%AB+24.12.2020&amp;date=&amp;date1=" TargetMode="External" /><Relationship Id="rId5" Type="http://schemas.openxmlformats.org/officeDocument/2006/relationships/hyperlink" Target="http://aksesdrejtesi.al/search?_token=YisA7JLnOg0Gxmuwez3tpKJzpKmOO8LDuqDzC9x2&amp;tip_info=&amp;ins=&amp;personi=&amp;media=&amp;organizate=&amp;fjal_k=VKM+Nr.+1047%2C+dat%C3%AB+16.12.2020&amp;date=&amp;date1=" TargetMode="External" /><Relationship Id="rId6" Type="http://schemas.openxmlformats.org/officeDocument/2006/relationships/hyperlink" Target="http://aksesdrejtesi.al/search?_token=YisA7JLnOg0Gxmuwez3tpKJzpKmOO8LDuqDzC9x2&amp;tip_info=&amp;ins=&amp;personi=&amp;media=&amp;organizate=&amp;fjal_k=VKM+Nr.+1034%2C+dat%C3%AB+16.12.2020&amp;date=&amp;date1=" TargetMode="External" /><Relationship Id="rId7" Type="http://schemas.openxmlformats.org/officeDocument/2006/relationships/hyperlink" Target="http://aksesdrejtesi.al/search?_token=YisA7JLnOg0Gxmuwez3tpKJzpKmOO8LDuqDzC9x2&amp;tip_info=&amp;ins=&amp;personi=&amp;media=&amp;organizate=&amp;fjal_k=VKM+Nr.+910%2C+dat%C3%AB+18.11.2020&amp;date=&amp;date1=" TargetMode="External" /><Relationship Id="rId8" Type="http://schemas.openxmlformats.org/officeDocument/2006/relationships/hyperlink" Target="http://aksesdrejtesi.al/search?_token=YisA7JLnOg0Gxmuwez3tpKJzpKmOO8LDuqDzC9x2&amp;tip_info=&amp;ins=&amp;personi=&amp;media=&amp;organizate=&amp;fjal_k=VKM+Nr.+935%2C+dat%C3%AB+25.11.2020&amp;date=&amp;date1=" TargetMode="External" /><Relationship Id="rId9" Type="http://schemas.openxmlformats.org/officeDocument/2006/relationships/hyperlink" Target="http://aksesdrejtesi.al/search?_token=YisA7JLnOg0Gxmuwez3tpKJzpKmOO8LDuqDzC9x2&amp;tip_info=&amp;ins=&amp;personi=&amp;media=&amp;organizate=&amp;fjal_k=VKM+Nr.+880%2C+dat%C3%AB+11.11.2020&amp;date=&amp;date1=" TargetMode="External" /><Relationship Id="rId10" Type="http://schemas.openxmlformats.org/officeDocument/2006/relationships/hyperlink" Target="http://www.aksesdrejtesi.al/dokumenta/1602513078vendim-2020-10-07-794%20Vore.pdf" TargetMode="External" /><Relationship Id="rId11" Type="http://schemas.openxmlformats.org/officeDocument/2006/relationships/hyperlink" Target="http://www.aksesdrejtesi.al/dokumenta/1601974675Rindertim%20vendim-2020-09-16-731.pdf" TargetMode="External" /><Relationship Id="rId12" Type="http://schemas.openxmlformats.org/officeDocument/2006/relationships/hyperlink" Target="http://www.aksesdrejtesi.al/dokumenta/1601978448vendim-2020-08-03-646.pdf" TargetMode="External" /><Relationship Id="rId13" Type="http://schemas.openxmlformats.org/officeDocument/2006/relationships/hyperlink" Target="http://www.aksesdrejtesi.al/dokumenta/1601978358vendim-2020-08-03-644.pdf" TargetMode="External" /><Relationship Id="rId14" Type="http://schemas.openxmlformats.org/officeDocument/2006/relationships/hyperlink" Target="http://www.aksesdrejtesi.al/dokumenta/1601977857vendim-2020-07-08-540.pdf" TargetMode="External" /><Relationship Id="rId15" Type="http://schemas.openxmlformats.org/officeDocument/2006/relationships/drawing" Target="../drawings/drawing4.xml" /><Relationship Id="rId1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"/>
  <sheetViews>
    <sheetView zoomScalePageLayoutView="0" workbookViewId="0" topLeftCell="A9">
      <selection activeCell="B15" sqref="B15"/>
    </sheetView>
  </sheetViews>
  <sheetFormatPr defaultColWidth="9.140625" defaultRowHeight="15"/>
  <cols>
    <col min="1" max="1" width="3.8515625" style="0" customWidth="1"/>
    <col min="2" max="2" width="48.00390625" style="0" customWidth="1"/>
    <col min="3" max="3" width="18.00390625" style="0" bestFit="1" customWidth="1"/>
    <col min="4" max="4" width="11.140625" style="0" customWidth="1"/>
  </cols>
  <sheetData>
    <row r="1" ht="15.75" thickBot="1">
      <c r="B1" s="119" t="s">
        <v>163</v>
      </c>
    </row>
    <row r="2" spans="1:4" ht="15">
      <c r="A2" s="130"/>
      <c r="B2" s="132" t="s">
        <v>164</v>
      </c>
      <c r="C2" s="133" t="s">
        <v>152</v>
      </c>
      <c r="D2" s="70" t="s">
        <v>148</v>
      </c>
    </row>
    <row r="3" spans="1:4" ht="15">
      <c r="A3" s="130">
        <v>1</v>
      </c>
      <c r="B3" s="20" t="s">
        <v>165</v>
      </c>
      <c r="C3" s="71">
        <v>29553085393</v>
      </c>
      <c r="D3" s="1"/>
    </row>
    <row r="4" spans="1:3" ht="15">
      <c r="A4" s="131">
        <v>2</v>
      </c>
      <c r="B4" s="134" t="s">
        <v>149</v>
      </c>
      <c r="C4" s="109">
        <v>32000000000</v>
      </c>
    </row>
    <row r="5" spans="1:3" ht="15">
      <c r="A5" s="131">
        <v>3</v>
      </c>
      <c r="B5" s="134" t="s">
        <v>146</v>
      </c>
      <c r="C5" s="110">
        <v>16591000000</v>
      </c>
    </row>
    <row r="6" spans="1:3" ht="15.75" thickBot="1">
      <c r="A6" s="131"/>
      <c r="B6" s="138" t="s">
        <v>161</v>
      </c>
      <c r="C6" s="136">
        <v>89337000000</v>
      </c>
    </row>
    <row r="7" spans="1:3" ht="15.75" thickBot="1">
      <c r="A7" s="131">
        <v>4</v>
      </c>
      <c r="B7" s="135" t="s">
        <v>153</v>
      </c>
      <c r="C7" s="136">
        <v>579535000000</v>
      </c>
    </row>
    <row r="8" spans="2:3" ht="150">
      <c r="B8" s="1" t="s">
        <v>172</v>
      </c>
      <c r="C8" s="8" t="s">
        <v>171</v>
      </c>
    </row>
    <row r="9" spans="2:3" ht="15">
      <c r="B9" s="1" t="s">
        <v>144</v>
      </c>
      <c r="C9" s="1"/>
    </row>
    <row r="11" spans="2:3" ht="30">
      <c r="B11" s="139" t="s">
        <v>170</v>
      </c>
      <c r="C11" s="12"/>
    </row>
    <row r="12" spans="2:3" ht="15">
      <c r="B12" s="12" t="s">
        <v>167</v>
      </c>
      <c r="C12" s="122">
        <v>0.92</v>
      </c>
    </row>
    <row r="13" spans="2:3" ht="15">
      <c r="B13" s="12" t="s">
        <v>162</v>
      </c>
      <c r="C13" s="140">
        <v>0.055</v>
      </c>
    </row>
    <row r="14" spans="2:3" ht="15">
      <c r="B14" s="12" t="s">
        <v>168</v>
      </c>
      <c r="C14" s="122">
        <v>0.52</v>
      </c>
    </row>
    <row r="15" spans="2:3" ht="15">
      <c r="B15" s="12" t="s">
        <v>169</v>
      </c>
      <c r="C15" s="122">
        <v>0.33</v>
      </c>
    </row>
  </sheetData>
  <sheetProtection/>
  <hyperlinks>
    <hyperlink ref="C8" r:id="rId1" display="https://rindertimi.gov.al/vendime/"/>
  </hyperlinks>
  <printOptions/>
  <pageMargins left="0.7" right="0.7" top="0.75" bottom="0.75" header="0.3" footer="0.3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K12"/>
  <sheetViews>
    <sheetView zoomScale="90" zoomScaleNormal="90" zoomScalePageLayoutView="0" workbookViewId="0" topLeftCell="B1">
      <selection activeCell="B4" sqref="B4:B9"/>
    </sheetView>
  </sheetViews>
  <sheetFormatPr defaultColWidth="16.57421875" defaultRowHeight="15"/>
  <cols>
    <col min="1" max="1" width="6.421875" style="16" hidden="1" customWidth="1"/>
    <col min="2" max="2" width="16.57421875" style="16" customWidth="1"/>
    <col min="3" max="3" width="0" style="16" hidden="1" customWidth="1"/>
    <col min="4" max="4" width="16.57421875" style="16" customWidth="1"/>
    <col min="5" max="5" width="80.57421875" style="16" customWidth="1"/>
    <col min="6" max="6" width="0" style="16" hidden="1" customWidth="1"/>
    <col min="7" max="7" width="43.28125" style="16" customWidth="1"/>
    <col min="8" max="8" width="26.8515625" style="16" customWidth="1"/>
    <col min="9" max="16384" width="16.57421875" style="16" customWidth="1"/>
  </cols>
  <sheetData>
    <row r="2" spans="1:6" ht="15.75" thickBot="1">
      <c r="A2" s="1"/>
      <c r="B2" s="31" t="s">
        <v>130</v>
      </c>
      <c r="C2" s="1"/>
      <c r="D2" s="1"/>
      <c r="E2" s="1"/>
      <c r="F2" s="1"/>
    </row>
    <row r="3" spans="1:6" ht="30.75" thickBot="1">
      <c r="A3" s="76" t="s">
        <v>69</v>
      </c>
      <c r="B3" s="34" t="s">
        <v>64</v>
      </c>
      <c r="C3" s="100" t="s">
        <v>65</v>
      </c>
      <c r="D3" s="35" t="s">
        <v>87</v>
      </c>
      <c r="E3" s="100" t="s">
        <v>179</v>
      </c>
      <c r="F3" s="56" t="s">
        <v>88</v>
      </c>
    </row>
    <row r="4" spans="1:11" ht="30">
      <c r="A4" s="77">
        <v>1</v>
      </c>
      <c r="B4" s="149" t="s">
        <v>7</v>
      </c>
      <c r="C4" s="4" t="s">
        <v>8</v>
      </c>
      <c r="D4" s="58">
        <v>20629537</v>
      </c>
      <c r="E4" s="4" t="s">
        <v>9</v>
      </c>
      <c r="F4" s="5" t="s">
        <v>4</v>
      </c>
      <c r="H4" s="87" t="s">
        <v>122</v>
      </c>
      <c r="I4" s="88" t="s">
        <v>87</v>
      </c>
      <c r="J4" s="88" t="s">
        <v>123</v>
      </c>
      <c r="K4" s="89" t="s">
        <v>124</v>
      </c>
    </row>
    <row r="5" spans="1:11" ht="35.25" customHeight="1">
      <c r="A5" s="77">
        <v>1</v>
      </c>
      <c r="B5" s="149" t="s">
        <v>10</v>
      </c>
      <c r="C5" s="4" t="s">
        <v>8</v>
      </c>
      <c r="D5" s="58">
        <v>44042180</v>
      </c>
      <c r="E5" s="4" t="s">
        <v>66</v>
      </c>
      <c r="F5" s="5" t="s">
        <v>4</v>
      </c>
      <c r="H5" s="90" t="s">
        <v>125</v>
      </c>
      <c r="I5" s="83">
        <f>D4+D5</f>
        <v>64671717</v>
      </c>
      <c r="J5" s="84">
        <f>I5/I7</f>
        <v>0.07218635761278273</v>
      </c>
      <c r="K5" s="91">
        <f>I5/I8</f>
        <v>521546.1048387097</v>
      </c>
    </row>
    <row r="6" spans="1:11" ht="38.25" customHeight="1">
      <c r="A6" s="77">
        <v>1</v>
      </c>
      <c r="B6" s="149" t="s">
        <v>12</v>
      </c>
      <c r="C6" s="4" t="s">
        <v>8</v>
      </c>
      <c r="D6" s="58">
        <v>12150000</v>
      </c>
      <c r="E6" s="4" t="s">
        <v>81</v>
      </c>
      <c r="F6" s="5" t="s">
        <v>4</v>
      </c>
      <c r="H6" s="90" t="s">
        <v>126</v>
      </c>
      <c r="I6" s="83">
        <f>D6+D7+D8+D9</f>
        <v>831227718</v>
      </c>
      <c r="J6" s="84">
        <f>I6/I7</f>
        <v>0.9278136423872173</v>
      </c>
      <c r="K6" s="91">
        <f>I6/I8</f>
        <v>6703449.338709678</v>
      </c>
    </row>
    <row r="7" spans="1:11" ht="30.75" thickBot="1">
      <c r="A7" s="45">
        <v>1</v>
      </c>
      <c r="B7" s="149" t="s">
        <v>34</v>
      </c>
      <c r="C7" s="37" t="s">
        <v>8</v>
      </c>
      <c r="D7" s="58">
        <v>72377718</v>
      </c>
      <c r="E7" s="4" t="s">
        <v>72</v>
      </c>
      <c r="F7" s="5" t="s">
        <v>4</v>
      </c>
      <c r="H7" s="92" t="s">
        <v>0</v>
      </c>
      <c r="I7" s="93">
        <f>I5+I6</f>
        <v>895899435</v>
      </c>
      <c r="J7" s="94">
        <f>I7/I7</f>
        <v>1</v>
      </c>
      <c r="K7" s="95">
        <f>I7/I8</f>
        <v>7224995.443548387</v>
      </c>
    </row>
    <row r="8" spans="1:11" ht="30">
      <c r="A8" s="45">
        <v>1</v>
      </c>
      <c r="B8" s="149" t="s">
        <v>41</v>
      </c>
      <c r="C8" s="37" t="s">
        <v>8</v>
      </c>
      <c r="D8" s="58">
        <v>86000000</v>
      </c>
      <c r="E8" s="4" t="s">
        <v>102</v>
      </c>
      <c r="F8" s="5" t="s">
        <v>4</v>
      </c>
      <c r="H8" s="85" t="s">
        <v>84</v>
      </c>
      <c r="I8" s="85">
        <v>124</v>
      </c>
      <c r="J8" s="86"/>
      <c r="K8" s="85"/>
    </row>
    <row r="9" spans="1:6" ht="90">
      <c r="A9" s="45">
        <v>1</v>
      </c>
      <c r="B9" s="149" t="s">
        <v>238</v>
      </c>
      <c r="C9" s="37" t="s">
        <v>8</v>
      </c>
      <c r="D9" s="58">
        <v>660700000</v>
      </c>
      <c r="E9" s="4" t="s">
        <v>70</v>
      </c>
      <c r="F9" s="5" t="s">
        <v>4</v>
      </c>
    </row>
    <row r="10" spans="1:6" ht="15.75" thickBot="1">
      <c r="A10" s="51"/>
      <c r="B10" s="51" t="s">
        <v>0</v>
      </c>
      <c r="C10" s="17"/>
      <c r="D10" s="64">
        <f>SUM(D4:D9)</f>
        <v>895899435</v>
      </c>
      <c r="E10" s="17"/>
      <c r="F10" s="52"/>
    </row>
    <row r="11" spans="2:5" ht="15">
      <c r="B11" s="70" t="s">
        <v>142</v>
      </c>
      <c r="C11" s="103" t="s">
        <v>6</v>
      </c>
      <c r="D11" s="103" t="s">
        <v>6</v>
      </c>
      <c r="E11" s="70" t="s">
        <v>145</v>
      </c>
    </row>
    <row r="12" spans="2:4" ht="15">
      <c r="B12" s="1" t="s">
        <v>144</v>
      </c>
      <c r="C12" s="1"/>
      <c r="D12" s="1"/>
    </row>
  </sheetData>
  <sheetProtection/>
  <hyperlinks>
    <hyperlink ref="C11" r:id="rId1" display="https://rindertimi.gov.al/vendime/"/>
    <hyperlink ref="D11" r:id="rId2" display="https://rindertimi.gov.al/vendime/"/>
    <hyperlink ref="B5" r:id="rId3" display="VKM Nr.1144 Dt.24.12.2020"/>
    <hyperlink ref="B4" r:id="rId4" display="VKM Nr.1145 Dt.24.12.2020"/>
    <hyperlink ref="B6" r:id="rId5" display="VKM Nr.1135 Dt.24.12.2020"/>
    <hyperlink ref="B7" r:id="rId6" display="VKM NR.977 Dt.02.12.2020"/>
    <hyperlink ref="B8" r:id="rId7" display="VKM Nr.732 Dt.2020.16.09"/>
    <hyperlink ref="B9" r:id="rId8" display="vendim-2020-07-08-540"/>
  </hyperlinks>
  <printOptions/>
  <pageMargins left="0.7" right="0.7" top="0.75" bottom="0.75" header="0.3" footer="0.3"/>
  <pageSetup horizontalDpi="600" verticalDpi="600" orientation="portrait" r:id="rId10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zoomScale="70" zoomScaleNormal="70" zoomScalePageLayoutView="0" workbookViewId="0" topLeftCell="B1">
      <selection activeCell="B3" sqref="B3:B7"/>
    </sheetView>
  </sheetViews>
  <sheetFormatPr defaultColWidth="16.57421875" defaultRowHeight="15"/>
  <cols>
    <col min="1" max="1" width="9.00390625" style="16" hidden="1" customWidth="1"/>
    <col min="2" max="2" width="38.57421875" style="16" customWidth="1"/>
    <col min="3" max="3" width="0" style="16" hidden="1" customWidth="1"/>
    <col min="4" max="4" width="18.57421875" style="16" customWidth="1"/>
    <col min="5" max="5" width="65.421875" style="16" customWidth="1"/>
    <col min="6" max="6" width="0" style="16" hidden="1" customWidth="1"/>
    <col min="7" max="7" width="24.7109375" style="16" customWidth="1"/>
    <col min="8" max="16384" width="16.57421875" style="16" customWidth="1"/>
  </cols>
  <sheetData>
    <row r="1" spans="1:6" ht="15.75" thickBot="1">
      <c r="A1" s="2"/>
      <c r="B1" s="31" t="s">
        <v>131</v>
      </c>
      <c r="C1" s="9"/>
      <c r="D1" s="9"/>
      <c r="E1" s="9"/>
      <c r="F1" s="9"/>
    </row>
    <row r="2" spans="1:6" ht="30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179</v>
      </c>
      <c r="F2" s="33" t="s">
        <v>88</v>
      </c>
    </row>
    <row r="3" spans="1:6" ht="30">
      <c r="A3" s="36">
        <v>1</v>
      </c>
      <c r="B3" s="149" t="s">
        <v>257</v>
      </c>
      <c r="C3" s="37" t="s">
        <v>8</v>
      </c>
      <c r="D3" s="58">
        <v>39150000</v>
      </c>
      <c r="E3" s="4" t="s">
        <v>31</v>
      </c>
      <c r="F3" s="4" t="s">
        <v>90</v>
      </c>
    </row>
    <row r="4" spans="1:6" ht="30.75" thickBot="1">
      <c r="A4" s="36">
        <v>1</v>
      </c>
      <c r="B4" s="149" t="s">
        <v>256</v>
      </c>
      <c r="C4" s="37" t="s">
        <v>8</v>
      </c>
      <c r="D4" s="58">
        <v>43000000</v>
      </c>
      <c r="E4" s="4" t="s">
        <v>94</v>
      </c>
      <c r="F4" s="4" t="s">
        <v>90</v>
      </c>
    </row>
    <row r="5" spans="1:11" ht="105.75" thickBot="1">
      <c r="A5" s="36">
        <v>1</v>
      </c>
      <c r="B5" s="149" t="s">
        <v>239</v>
      </c>
      <c r="C5" s="41" t="s">
        <v>8</v>
      </c>
      <c r="D5" s="62">
        <v>18250000</v>
      </c>
      <c r="E5" s="21" t="s">
        <v>70</v>
      </c>
      <c r="F5" s="21" t="s">
        <v>90</v>
      </c>
      <c r="H5" s="87" t="s">
        <v>122</v>
      </c>
      <c r="I5" s="88" t="s">
        <v>87</v>
      </c>
      <c r="J5" s="88" t="s">
        <v>123</v>
      </c>
      <c r="K5" s="89" t="s">
        <v>124</v>
      </c>
    </row>
    <row r="6" spans="1:11" ht="105.75" thickBot="1">
      <c r="A6" s="36">
        <v>1</v>
      </c>
      <c r="B6" s="149" t="s">
        <v>245</v>
      </c>
      <c r="C6" s="41" t="s">
        <v>8</v>
      </c>
      <c r="D6" s="62">
        <v>346350000</v>
      </c>
      <c r="E6" s="21" t="s">
        <v>71</v>
      </c>
      <c r="F6" s="21" t="s">
        <v>90</v>
      </c>
      <c r="H6" s="90" t="s">
        <v>126</v>
      </c>
      <c r="I6" s="83">
        <f>D8</f>
        <v>793100000</v>
      </c>
      <c r="J6" s="84">
        <f>I6/I7</f>
        <v>1</v>
      </c>
      <c r="K6" s="91">
        <f>I6/I8</f>
        <v>6395967.741935484</v>
      </c>
    </row>
    <row r="7" spans="1:11" ht="30.75" thickBot="1">
      <c r="A7" s="36">
        <v>1</v>
      </c>
      <c r="B7" s="149" t="s">
        <v>245</v>
      </c>
      <c r="C7" s="41" t="s">
        <v>8</v>
      </c>
      <c r="D7" s="62">
        <v>346350000</v>
      </c>
      <c r="E7" s="18" t="s">
        <v>118</v>
      </c>
      <c r="F7" s="21" t="s">
        <v>90</v>
      </c>
      <c r="H7" s="92" t="s">
        <v>0</v>
      </c>
      <c r="I7" s="93">
        <f>I6</f>
        <v>793100000</v>
      </c>
      <c r="J7" s="94">
        <f>I7/I7</f>
        <v>1</v>
      </c>
      <c r="K7" s="95">
        <f>I7/I8</f>
        <v>6395967.741935484</v>
      </c>
    </row>
    <row r="8" spans="1:11" ht="15.75" thickBot="1">
      <c r="A8" s="51"/>
      <c r="B8" s="17" t="s">
        <v>0</v>
      </c>
      <c r="C8" s="17"/>
      <c r="D8" s="64">
        <f>SUM(D3:D7)</f>
        <v>793100000</v>
      </c>
      <c r="E8" s="17"/>
      <c r="F8" s="17"/>
      <c r="H8" s="85" t="s">
        <v>84</v>
      </c>
      <c r="I8" s="85">
        <v>124</v>
      </c>
      <c r="J8" s="86"/>
      <c r="K8" s="85"/>
    </row>
    <row r="9" spans="2:5" ht="15">
      <c r="B9" s="70" t="s">
        <v>142</v>
      </c>
      <c r="C9" s="103" t="s">
        <v>6</v>
      </c>
      <c r="D9" s="103" t="s">
        <v>6</v>
      </c>
      <c r="E9" s="70" t="s">
        <v>145</v>
      </c>
    </row>
    <row r="10" spans="2:4" ht="15">
      <c r="B10" s="1" t="s">
        <v>144</v>
      </c>
      <c r="C10" s="1"/>
      <c r="D10" s="1"/>
    </row>
  </sheetData>
  <sheetProtection/>
  <hyperlinks>
    <hyperlink ref="C9" r:id="rId1" display="https://rindertimi.gov.al/vendime/"/>
    <hyperlink ref="D9" r:id="rId2" display="https://rindertimi.gov.al/vendime/"/>
    <hyperlink ref="B3" r:id="rId3" display="VKM Nr.1009 Dt.09.12.2020"/>
    <hyperlink ref="B4" r:id="rId4" display="VKM NR.977 Dt.02.12.2020"/>
    <hyperlink ref="B5" r:id="rId5" display="vendim-2020-07-08-540"/>
    <hyperlink ref="B6" r:id="rId6" display="VKM Nr. 489, datë 17.6.2020"/>
    <hyperlink ref="B7" r:id="rId7" display="VENDIM N,489, datë 17.6.2020-PËR PËRDORIMIN E FONDIT TË RINDËRTIMIT PËR FINANCIMIN E RIKONSTRUKSIONIT TË BANESAVE INDIVIDUALE DHE NJËSIVE TË BANIMIT NË NDËRTESA(PALLAT) NË BASHKITË KAMZË DHE KAVAJË"/>
  </hyperlinks>
  <printOptions/>
  <pageMargins left="0.7" right="0.7" top="0.75" bottom="0.75" header="0.3" footer="0.3"/>
  <pageSetup horizontalDpi="600" verticalDpi="600" orientation="portrait" r:id="rId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zoomScale="90" zoomScaleNormal="90" zoomScalePageLayoutView="0" workbookViewId="0" topLeftCell="B1">
      <selection activeCell="B3" sqref="B3:B7"/>
    </sheetView>
  </sheetViews>
  <sheetFormatPr defaultColWidth="16.57421875" defaultRowHeight="15"/>
  <cols>
    <col min="1" max="1" width="0" style="16" hidden="1" customWidth="1"/>
    <col min="2" max="2" width="40.28125" style="16" customWidth="1"/>
    <col min="3" max="3" width="0" style="16" hidden="1" customWidth="1"/>
    <col min="4" max="4" width="16.57421875" style="16" customWidth="1"/>
    <col min="5" max="5" width="66.8515625" style="16" customWidth="1"/>
    <col min="6" max="6" width="0" style="16" hidden="1" customWidth="1"/>
    <col min="7" max="7" width="33.421875" style="16" customWidth="1"/>
    <col min="8" max="9" width="16.57421875" style="16" customWidth="1"/>
    <col min="10" max="10" width="8.140625" style="16" customWidth="1"/>
    <col min="11" max="16384" width="16.57421875" style="16" customWidth="1"/>
  </cols>
  <sheetData>
    <row r="1" spans="1:6" ht="15.75" thickBot="1">
      <c r="A1" s="1"/>
      <c r="B1" s="31" t="s">
        <v>132</v>
      </c>
      <c r="C1" s="1"/>
      <c r="D1" s="1"/>
      <c r="E1" s="1"/>
      <c r="F1" s="1"/>
    </row>
    <row r="2" spans="1:11" ht="30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179</v>
      </c>
      <c r="F2" s="33" t="s">
        <v>88</v>
      </c>
      <c r="H2" s="87" t="s">
        <v>122</v>
      </c>
      <c r="I2" s="88" t="s">
        <v>87</v>
      </c>
      <c r="J2" s="88" t="s">
        <v>123</v>
      </c>
      <c r="K2" s="89" t="s">
        <v>124</v>
      </c>
    </row>
    <row r="3" spans="1:11" ht="60">
      <c r="A3" s="36">
        <v>1</v>
      </c>
      <c r="B3" s="149" t="s">
        <v>33</v>
      </c>
      <c r="C3" s="37" t="s">
        <v>8</v>
      </c>
      <c r="D3" s="58">
        <v>19323960</v>
      </c>
      <c r="E3" s="4" t="s">
        <v>92</v>
      </c>
      <c r="F3" s="4" t="s">
        <v>93</v>
      </c>
      <c r="H3" s="90" t="s">
        <v>126</v>
      </c>
      <c r="I3" s="83">
        <f>D8</f>
        <v>541697662</v>
      </c>
      <c r="J3" s="84">
        <f>I3/I4</f>
        <v>1</v>
      </c>
      <c r="K3" s="91">
        <f>I3/I5</f>
        <v>4368529.5322580645</v>
      </c>
    </row>
    <row r="4" spans="1:11" ht="15.75" thickBot="1">
      <c r="A4" s="36">
        <v>1</v>
      </c>
      <c r="B4" s="149" t="s">
        <v>39</v>
      </c>
      <c r="C4" s="37"/>
      <c r="D4" s="58">
        <v>176330000</v>
      </c>
      <c r="E4" s="4" t="s">
        <v>96</v>
      </c>
      <c r="F4" s="4" t="s">
        <v>93</v>
      </c>
      <c r="H4" s="92" t="s">
        <v>0</v>
      </c>
      <c r="I4" s="93">
        <f>I3</f>
        <v>541697662</v>
      </c>
      <c r="J4" s="94">
        <f>I4/I4</f>
        <v>1</v>
      </c>
      <c r="K4" s="95">
        <f>I4/I5</f>
        <v>4368529.5322580645</v>
      </c>
    </row>
    <row r="5" spans="1:9" ht="30.75" thickBot="1">
      <c r="A5" s="36">
        <v>1</v>
      </c>
      <c r="B5" s="149" t="s">
        <v>234</v>
      </c>
      <c r="C5" s="46" t="s">
        <v>8</v>
      </c>
      <c r="D5" s="60">
        <v>18263702</v>
      </c>
      <c r="E5" s="25" t="s">
        <v>110</v>
      </c>
      <c r="F5" s="25" t="s">
        <v>93</v>
      </c>
      <c r="I5" s="16">
        <v>124</v>
      </c>
    </row>
    <row r="6" spans="1:6" ht="45.75" thickBot="1">
      <c r="A6" s="36">
        <v>1</v>
      </c>
      <c r="B6" s="149" t="s">
        <v>244</v>
      </c>
      <c r="C6" s="39" t="s">
        <v>8</v>
      </c>
      <c r="D6" s="63">
        <v>163890000</v>
      </c>
      <c r="E6" s="18" t="s">
        <v>108</v>
      </c>
      <c r="F6" s="18" t="s">
        <v>93</v>
      </c>
    </row>
    <row r="7" spans="1:6" ht="30">
      <c r="A7" s="36">
        <v>1</v>
      </c>
      <c r="B7" s="149" t="s">
        <v>244</v>
      </c>
      <c r="C7" s="39" t="s">
        <v>8</v>
      </c>
      <c r="D7" s="63">
        <v>163890000</v>
      </c>
      <c r="E7" s="18" t="s">
        <v>118</v>
      </c>
      <c r="F7" s="18" t="s">
        <v>93</v>
      </c>
    </row>
    <row r="8" spans="1:6" ht="15.75" thickBot="1">
      <c r="A8" s="51"/>
      <c r="B8" s="17" t="s">
        <v>77</v>
      </c>
      <c r="C8" s="17"/>
      <c r="D8" s="64">
        <f>SUM(D3:D7)</f>
        <v>541697662</v>
      </c>
      <c r="E8" s="17"/>
      <c r="F8" s="17"/>
    </row>
    <row r="9" spans="2:5" ht="15">
      <c r="B9" s="70" t="s">
        <v>142</v>
      </c>
      <c r="C9" s="103" t="s">
        <v>6</v>
      </c>
      <c r="D9" s="103" t="s">
        <v>6</v>
      </c>
      <c r="E9" s="70" t="s">
        <v>145</v>
      </c>
    </row>
    <row r="10" spans="2:4" ht="15">
      <c r="B10" s="1" t="s">
        <v>144</v>
      </c>
      <c r="C10" s="1"/>
      <c r="D10" s="1"/>
    </row>
  </sheetData>
  <sheetProtection/>
  <hyperlinks>
    <hyperlink ref="C9" r:id="rId1" display="https://rindertimi.gov.al/vendime/"/>
    <hyperlink ref="D9" r:id="rId2" display="https://rindertimi.gov.al/vendime/"/>
    <hyperlink ref="B3" r:id="rId3" display="VKM Nr.979 Dt.2.12.2020"/>
    <hyperlink ref="B4" r:id="rId4" display="VKM Nr.880 Dt.11.11.2020"/>
    <hyperlink ref="B5" r:id="rId5" display="vendim-2020-07-09-543"/>
    <hyperlink ref="B6" r:id="rId6" display="VKM Nr. 489, datë 17.6.2020"/>
    <hyperlink ref="B7" r:id="rId7" display="VENDIM N,489, datë 17.6.2020-PËR PËRDORIMIN E FONDIT TË RINDËRTIMIT PËR FINANCIMIN E RIKONSTRUKSIONIT TË BANESAVE INDIVIDUALE DHE NJËSIVE TË BANIMIT NË NDËRTESA(PALLAT) NË BASHKITË KAMZË DHE KAVAJË"/>
  </hyperlinks>
  <printOptions/>
  <pageMargins left="0.7" right="0.7" top="0.75" bottom="0.75" header="0.3" footer="0.3"/>
  <pageSetup horizontalDpi="600" verticalDpi="600" orientation="portrait" r:id="rId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8"/>
  <sheetViews>
    <sheetView zoomScale="60" zoomScaleNormal="60" zoomScalePageLayoutView="0" workbookViewId="0" topLeftCell="B1">
      <selection activeCell="B3" sqref="B3:B5"/>
    </sheetView>
  </sheetViews>
  <sheetFormatPr defaultColWidth="16.57421875" defaultRowHeight="15"/>
  <cols>
    <col min="1" max="1" width="8.8515625" style="16" hidden="1" customWidth="1"/>
    <col min="2" max="3" width="16.57421875" style="16" customWidth="1"/>
    <col min="4" max="4" width="19.8515625" style="16" customWidth="1"/>
    <col min="5" max="5" width="57.8515625" style="16" customWidth="1"/>
    <col min="6" max="6" width="0" style="16" hidden="1" customWidth="1"/>
    <col min="7" max="7" width="30.140625" style="16" customWidth="1"/>
    <col min="8" max="16384" width="16.57421875" style="16" customWidth="1"/>
  </cols>
  <sheetData>
    <row r="1" spans="1:6" ht="15.75" thickBot="1">
      <c r="A1" s="1"/>
      <c r="B1" s="31" t="s">
        <v>133</v>
      </c>
      <c r="C1" s="1"/>
      <c r="D1" s="1"/>
      <c r="E1" s="1"/>
      <c r="F1" s="1"/>
    </row>
    <row r="2" spans="1:11" ht="30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179</v>
      </c>
      <c r="F2" s="56" t="s">
        <v>88</v>
      </c>
      <c r="H2" s="87" t="s">
        <v>122</v>
      </c>
      <c r="I2" s="88" t="s">
        <v>87</v>
      </c>
      <c r="J2" s="88" t="s">
        <v>123</v>
      </c>
      <c r="K2" s="89" t="s">
        <v>124</v>
      </c>
    </row>
    <row r="3" spans="1:11" ht="60">
      <c r="A3" s="36">
        <v>1</v>
      </c>
      <c r="B3" s="149" t="s">
        <v>258</v>
      </c>
      <c r="C3" s="37" t="s">
        <v>8</v>
      </c>
      <c r="D3" s="58">
        <v>8650000</v>
      </c>
      <c r="E3" s="4" t="s">
        <v>31</v>
      </c>
      <c r="F3" s="5" t="s">
        <v>3</v>
      </c>
      <c r="H3" s="90" t="s">
        <v>126</v>
      </c>
      <c r="I3" s="83">
        <f>D6</f>
        <v>220450000</v>
      </c>
      <c r="J3" s="84">
        <f>I3/I4</f>
        <v>1</v>
      </c>
      <c r="K3" s="91">
        <f>I3/I5</f>
        <v>1777822.5806451612</v>
      </c>
    </row>
    <row r="4" spans="1:11" ht="30.75" thickBot="1">
      <c r="A4" s="36">
        <v>1</v>
      </c>
      <c r="B4" s="149" t="s">
        <v>40</v>
      </c>
      <c r="C4" s="37" t="s">
        <v>8</v>
      </c>
      <c r="D4" s="58">
        <v>35550000</v>
      </c>
      <c r="E4" s="4" t="s">
        <v>101</v>
      </c>
      <c r="F4" s="5" t="s">
        <v>3</v>
      </c>
      <c r="H4" s="92" t="s">
        <v>0</v>
      </c>
      <c r="I4" s="93">
        <f>I3</f>
        <v>220450000</v>
      </c>
      <c r="J4" s="94">
        <f>I4/I4</f>
        <v>1</v>
      </c>
      <c r="K4" s="95">
        <f>I4/I5</f>
        <v>1777822.5806451612</v>
      </c>
    </row>
    <row r="5" spans="1:9" ht="45">
      <c r="A5" s="36">
        <v>1</v>
      </c>
      <c r="B5" s="149" t="s">
        <v>242</v>
      </c>
      <c r="C5" s="37" t="s">
        <v>8</v>
      </c>
      <c r="D5" s="58">
        <v>176250000</v>
      </c>
      <c r="E5" s="18" t="s">
        <v>141</v>
      </c>
      <c r="F5" s="5" t="s">
        <v>3</v>
      </c>
      <c r="I5" s="16">
        <v>124</v>
      </c>
    </row>
    <row r="6" spans="1:6" ht="15.75" thickBot="1">
      <c r="A6" s="51"/>
      <c r="B6" s="17" t="s">
        <v>0</v>
      </c>
      <c r="C6" s="17"/>
      <c r="D6" s="64">
        <f>SUM(D3:D5)</f>
        <v>220450000</v>
      </c>
      <c r="E6" s="17"/>
      <c r="F6" s="52"/>
    </row>
    <row r="7" spans="2:5" ht="15">
      <c r="B7" s="70" t="s">
        <v>142</v>
      </c>
      <c r="C7" s="103" t="s">
        <v>6</v>
      </c>
      <c r="D7" s="103" t="s">
        <v>6</v>
      </c>
      <c r="E7" s="70" t="s">
        <v>145</v>
      </c>
    </row>
    <row r="8" spans="2:4" ht="15">
      <c r="B8" s="1" t="s">
        <v>144</v>
      </c>
      <c r="C8" s="1"/>
      <c r="D8" s="1"/>
    </row>
  </sheetData>
  <sheetProtection/>
  <hyperlinks>
    <hyperlink ref="C7" r:id="rId1" display="https://rindertimi.gov.al/vendime/"/>
    <hyperlink ref="D7" r:id="rId2" display="https://rindertimi.gov.al/vendime/"/>
    <hyperlink ref="B3" r:id="rId3" display="VKM Nr.1009 Dt.09.12.2020"/>
    <hyperlink ref="B4" r:id="rId4" display="VKM Nr.794 Dt.07.10.2020"/>
    <hyperlink ref="B5" r:id="rId5" display="VKM Nr. 524, datë 1.7.2020"/>
  </hyperlinks>
  <printOptions/>
  <pageMargins left="0.7" right="0.7" top="0.75" bottom="0.75" header="0.3" footer="0.3"/>
  <pageSetup horizontalDpi="600" verticalDpi="600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zoomScale="80" zoomScaleNormal="80" zoomScalePageLayoutView="0" workbookViewId="0" topLeftCell="B1">
      <selection activeCell="E15" sqref="E15"/>
    </sheetView>
  </sheetViews>
  <sheetFormatPr defaultColWidth="16.57421875" defaultRowHeight="15"/>
  <cols>
    <col min="1" max="1" width="2.7109375" style="16" hidden="1" customWidth="1"/>
    <col min="2" max="4" width="16.57421875" style="16" customWidth="1"/>
    <col min="5" max="5" width="51.7109375" style="16" customWidth="1"/>
    <col min="6" max="6" width="0" style="16" hidden="1" customWidth="1"/>
    <col min="7" max="7" width="24.57421875" style="16" customWidth="1"/>
    <col min="8" max="16384" width="16.57421875" style="16" customWidth="1"/>
  </cols>
  <sheetData>
    <row r="1" spans="1:6" ht="15.75" thickBot="1">
      <c r="A1" s="1"/>
      <c r="B1" s="31" t="s">
        <v>134</v>
      </c>
      <c r="C1" s="1"/>
      <c r="D1" s="1"/>
      <c r="E1" s="1"/>
      <c r="F1" s="1"/>
    </row>
    <row r="2" spans="1:11" ht="45.75" thickBot="1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179</v>
      </c>
      <c r="F2" s="33" t="s">
        <v>88</v>
      </c>
      <c r="H2" s="87" t="s">
        <v>122</v>
      </c>
      <c r="I2" s="88" t="s">
        <v>87</v>
      </c>
      <c r="J2" s="88" t="s">
        <v>123</v>
      </c>
      <c r="K2" s="89" t="s">
        <v>124</v>
      </c>
    </row>
    <row r="3" spans="1:11" ht="60.75" thickBot="1">
      <c r="A3" s="36">
        <v>1</v>
      </c>
      <c r="B3" s="145" t="s">
        <v>49</v>
      </c>
      <c r="C3" s="41" t="s">
        <v>8</v>
      </c>
      <c r="D3" s="62">
        <v>110900000</v>
      </c>
      <c r="E3" s="18" t="s">
        <v>114</v>
      </c>
      <c r="F3" s="21" t="s">
        <v>116</v>
      </c>
      <c r="H3" s="90" t="s">
        <v>126</v>
      </c>
      <c r="I3" s="83">
        <f>D3</f>
        <v>110900000</v>
      </c>
      <c r="J3" s="84">
        <f>I3/I4</f>
        <v>1</v>
      </c>
      <c r="K3" s="91">
        <f>I3/I5</f>
        <v>894354.8387096775</v>
      </c>
    </row>
    <row r="4" spans="1:11" ht="15.75" thickBot="1">
      <c r="A4" s="51"/>
      <c r="B4" s="17" t="s">
        <v>0</v>
      </c>
      <c r="C4" s="17"/>
      <c r="D4" s="64">
        <f>SUM(D3)</f>
        <v>110900000</v>
      </c>
      <c r="E4" s="17"/>
      <c r="F4" s="17"/>
      <c r="H4" s="92" t="s">
        <v>0</v>
      </c>
      <c r="I4" s="93">
        <f>I3</f>
        <v>110900000</v>
      </c>
      <c r="J4" s="94">
        <f>I4/I4</f>
        <v>1</v>
      </c>
      <c r="K4" s="95">
        <f>I4/I5</f>
        <v>894354.8387096775</v>
      </c>
    </row>
    <row r="5" spans="2:9" ht="15">
      <c r="B5" s="70" t="s">
        <v>142</v>
      </c>
      <c r="C5" s="103" t="s">
        <v>6</v>
      </c>
      <c r="D5" s="103" t="s">
        <v>6</v>
      </c>
      <c r="E5" s="70" t="s">
        <v>145</v>
      </c>
      <c r="I5" s="16">
        <v>124</v>
      </c>
    </row>
    <row r="6" spans="2:4" ht="15">
      <c r="B6" s="1" t="s">
        <v>144</v>
      </c>
      <c r="C6" s="1"/>
      <c r="D6" s="1"/>
    </row>
  </sheetData>
  <sheetProtection/>
  <hyperlinks>
    <hyperlink ref="C5" r:id="rId1" display="https://rindertimi.gov.al/vendime/"/>
    <hyperlink ref="D5" r:id="rId2" display="https://rindertimi.gov.al/vendime/"/>
  </hyperlinks>
  <printOptions/>
  <pageMargins left="0.7" right="0.7" top="0.75" bottom="0.75" header="0.3" footer="0.3"/>
  <pageSetup horizontalDpi="600" verticalDpi="600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6"/>
  <sheetViews>
    <sheetView zoomScale="80" zoomScaleNormal="80" zoomScalePageLayoutView="0" workbookViewId="0" topLeftCell="B1">
      <selection activeCell="C3" sqref="C3"/>
    </sheetView>
  </sheetViews>
  <sheetFormatPr defaultColWidth="16.57421875" defaultRowHeight="15"/>
  <cols>
    <col min="1" max="1" width="0" style="16" hidden="1" customWidth="1"/>
    <col min="2" max="4" width="16.57421875" style="16" customWidth="1"/>
    <col min="5" max="5" width="42.140625" style="16" customWidth="1"/>
    <col min="6" max="6" width="0" style="16" hidden="1" customWidth="1"/>
    <col min="7" max="7" width="20.57421875" style="16" customWidth="1"/>
    <col min="8" max="16384" width="16.57421875" style="16" customWidth="1"/>
  </cols>
  <sheetData>
    <row r="1" spans="1:6" ht="15.75" thickBot="1">
      <c r="A1" s="1"/>
      <c r="B1" s="31" t="s">
        <v>135</v>
      </c>
      <c r="C1" s="1"/>
      <c r="D1" s="1"/>
      <c r="E1" s="1"/>
      <c r="F1" s="1"/>
    </row>
    <row r="2" spans="1:11" ht="30.75" thickBot="1">
      <c r="A2" s="53" t="s">
        <v>69</v>
      </c>
      <c r="B2" s="137" t="s">
        <v>64</v>
      </c>
      <c r="C2" s="137" t="s">
        <v>65</v>
      </c>
      <c r="D2" s="55" t="s">
        <v>87</v>
      </c>
      <c r="E2" s="137" t="s">
        <v>179</v>
      </c>
      <c r="F2" s="54" t="s">
        <v>88</v>
      </c>
      <c r="H2" s="87" t="s">
        <v>122</v>
      </c>
      <c r="I2" s="88" t="s">
        <v>87</v>
      </c>
      <c r="J2" s="88" t="s">
        <v>123</v>
      </c>
      <c r="K2" s="89" t="s">
        <v>124</v>
      </c>
    </row>
    <row r="3" spans="1:11" ht="60">
      <c r="A3" s="42">
        <v>1</v>
      </c>
      <c r="B3" s="145" t="s">
        <v>49</v>
      </c>
      <c r="C3" s="39" t="s">
        <v>8</v>
      </c>
      <c r="D3" s="63">
        <v>29820000</v>
      </c>
      <c r="E3" s="18" t="s">
        <v>114</v>
      </c>
      <c r="F3" s="18" t="s">
        <v>115</v>
      </c>
      <c r="H3" s="90" t="s">
        <v>126</v>
      </c>
      <c r="I3" s="83">
        <f>D3</f>
        <v>29820000</v>
      </c>
      <c r="J3" s="84">
        <f>I3/I4</f>
        <v>1</v>
      </c>
      <c r="K3" s="91">
        <f>I3/I5</f>
        <v>240483.87096774194</v>
      </c>
    </row>
    <row r="4" spans="1:11" ht="15.75" thickBot="1">
      <c r="A4" s="51"/>
      <c r="B4" s="17" t="s">
        <v>0</v>
      </c>
      <c r="C4" s="17"/>
      <c r="D4" s="64">
        <f>SUM(D3)</f>
        <v>29820000</v>
      </c>
      <c r="E4" s="17"/>
      <c r="F4" s="17"/>
      <c r="H4" s="92" t="s">
        <v>0</v>
      </c>
      <c r="I4" s="93">
        <f>I3</f>
        <v>29820000</v>
      </c>
      <c r="J4" s="94">
        <f>I4/I4</f>
        <v>1</v>
      </c>
      <c r="K4" s="95">
        <f>I4/I5</f>
        <v>240483.87096774194</v>
      </c>
    </row>
    <row r="5" spans="1:9" ht="15">
      <c r="A5" s="70" t="s">
        <v>142</v>
      </c>
      <c r="B5" s="103" t="s">
        <v>6</v>
      </c>
      <c r="C5" s="103" t="s">
        <v>6</v>
      </c>
      <c r="D5" s="70" t="s">
        <v>145</v>
      </c>
      <c r="I5" s="16">
        <v>124</v>
      </c>
    </row>
    <row r="6" spans="1:3" ht="15">
      <c r="A6" s="1" t="s">
        <v>144</v>
      </c>
      <c r="B6" s="1"/>
      <c r="C6" s="1"/>
    </row>
  </sheetData>
  <sheetProtection/>
  <hyperlinks>
    <hyperlink ref="B5" r:id="rId1" display="https://rindertimi.gov.al/vendime/"/>
    <hyperlink ref="C5" r:id="rId2" display="https://rindertimi.gov.al/vendime/"/>
  </hyperlinks>
  <printOptions/>
  <pageMargins left="0.7" right="0.7" top="0.75" bottom="0.75" header="0.3" footer="0.3"/>
  <pageSetup horizontalDpi="600" verticalDpi="6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"/>
  <sheetViews>
    <sheetView zoomScalePageLayoutView="0" workbookViewId="0" topLeftCell="B1">
      <selection activeCell="B3" sqref="B3:B7"/>
    </sheetView>
  </sheetViews>
  <sheetFormatPr defaultColWidth="9.140625" defaultRowHeight="33" customHeight="1"/>
  <cols>
    <col min="1" max="1" width="0" style="0" hidden="1" customWidth="1"/>
    <col min="2" max="2" width="17.57421875" style="0" customWidth="1"/>
    <col min="3" max="3" width="18.421875" style="0" customWidth="1"/>
    <col min="4" max="4" width="21.57421875" style="0" customWidth="1"/>
    <col min="5" max="5" width="46.421875" style="0" customWidth="1"/>
    <col min="6" max="6" width="11.8515625" style="0" hidden="1" customWidth="1"/>
    <col min="8" max="8" width="45.421875" style="0" customWidth="1"/>
    <col min="9" max="9" width="20.421875" style="0" customWidth="1"/>
    <col min="10" max="10" width="14.28125" style="0" bestFit="1" customWidth="1"/>
    <col min="12" max="12" width="14.28125" style="0" bestFit="1" customWidth="1"/>
  </cols>
  <sheetData>
    <row r="1" spans="1:6" ht="33" customHeight="1" thickBot="1">
      <c r="A1" s="1"/>
      <c r="B1" s="31" t="s">
        <v>136</v>
      </c>
      <c r="C1" s="1"/>
      <c r="D1" s="1"/>
      <c r="E1" s="1"/>
      <c r="F1" s="1"/>
    </row>
    <row r="2" spans="1:6" ht="33" customHeight="1" thickBot="1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179</v>
      </c>
      <c r="F2" s="56" t="s">
        <v>88</v>
      </c>
    </row>
    <row r="3" spans="1:12" ht="60">
      <c r="A3" s="45">
        <v>1.1</v>
      </c>
      <c r="B3" s="149" t="s">
        <v>261</v>
      </c>
      <c r="C3" s="37" t="s">
        <v>16</v>
      </c>
      <c r="D3" s="59">
        <v>2492978390</v>
      </c>
      <c r="E3" s="4" t="s">
        <v>17</v>
      </c>
      <c r="F3" s="5" t="s">
        <v>18</v>
      </c>
      <c r="I3" s="87" t="s">
        <v>122</v>
      </c>
      <c r="J3" s="88" t="s">
        <v>87</v>
      </c>
      <c r="K3" s="88" t="s">
        <v>123</v>
      </c>
      <c r="L3" s="89" t="s">
        <v>124</v>
      </c>
    </row>
    <row r="4" spans="1:12" ht="33" customHeight="1">
      <c r="A4" s="45">
        <v>1.1</v>
      </c>
      <c r="B4" s="149" t="s">
        <v>260</v>
      </c>
      <c r="C4" s="37" t="s">
        <v>20</v>
      </c>
      <c r="D4" s="59">
        <v>1363461542</v>
      </c>
      <c r="E4" s="4" t="s">
        <v>21</v>
      </c>
      <c r="F4" s="5" t="s">
        <v>18</v>
      </c>
      <c r="I4" s="90" t="s">
        <v>125</v>
      </c>
      <c r="J4" s="83">
        <f>D4+D5</f>
        <v>5489168420</v>
      </c>
      <c r="K4" s="84">
        <f>J4/J6</f>
        <v>0.554036637836899</v>
      </c>
      <c r="L4" s="91">
        <f>J4/J7</f>
        <v>44267487.258064516</v>
      </c>
    </row>
    <row r="5" spans="1:12" ht="33" customHeight="1">
      <c r="A5" s="45">
        <v>1.1</v>
      </c>
      <c r="B5" s="149" t="s">
        <v>259</v>
      </c>
      <c r="C5" s="37" t="s">
        <v>23</v>
      </c>
      <c r="D5" s="59">
        <v>4125706878</v>
      </c>
      <c r="E5" s="4" t="s">
        <v>76</v>
      </c>
      <c r="F5" s="5" t="s">
        <v>18</v>
      </c>
      <c r="I5" s="90" t="s">
        <v>126</v>
      </c>
      <c r="J5" s="83">
        <f>D3+D6+D7</f>
        <v>4418422604</v>
      </c>
      <c r="K5" s="84">
        <f>J5/J6</f>
        <v>0.44596336216310095</v>
      </c>
      <c r="L5" s="91">
        <f>J5/J7</f>
        <v>35632440.35483871</v>
      </c>
    </row>
    <row r="6" spans="1:12" ht="33" customHeight="1" thickBot="1">
      <c r="A6" s="45">
        <v>1.1</v>
      </c>
      <c r="B6" s="149" t="s">
        <v>35</v>
      </c>
      <c r="C6" s="37" t="s">
        <v>95</v>
      </c>
      <c r="D6" s="59">
        <v>1671284846</v>
      </c>
      <c r="E6" s="4" t="s">
        <v>96</v>
      </c>
      <c r="F6" s="5" t="s">
        <v>18</v>
      </c>
      <c r="I6" s="92" t="s">
        <v>0</v>
      </c>
      <c r="J6" s="93">
        <f>J4+J5</f>
        <v>9907591024</v>
      </c>
      <c r="K6" s="94">
        <f>J6/J6</f>
        <v>1</v>
      </c>
      <c r="L6" s="95">
        <f>J6/J7</f>
        <v>79899927.61290322</v>
      </c>
    </row>
    <row r="7" spans="1:12" ht="33" customHeight="1" thickBot="1">
      <c r="A7" s="45">
        <v>1.1</v>
      </c>
      <c r="B7" s="149" t="s">
        <v>252</v>
      </c>
      <c r="C7" s="44" t="s">
        <v>55</v>
      </c>
      <c r="D7" s="72">
        <v>254159368</v>
      </c>
      <c r="E7" s="23" t="s">
        <v>143</v>
      </c>
      <c r="F7" s="24" t="s">
        <v>18</v>
      </c>
      <c r="I7" s="85" t="s">
        <v>84</v>
      </c>
      <c r="J7" s="85">
        <v>124</v>
      </c>
      <c r="K7" s="86"/>
      <c r="L7" s="85"/>
    </row>
    <row r="8" spans="1:6" ht="33" customHeight="1" thickBot="1">
      <c r="A8" s="11"/>
      <c r="B8" s="11" t="s">
        <v>0</v>
      </c>
      <c r="C8" s="123"/>
      <c r="D8" s="124">
        <f>SUM(D3:D7)</f>
        <v>9907591024</v>
      </c>
      <c r="E8" s="125"/>
      <c r="F8" s="57"/>
    </row>
    <row r="9" spans="2:5" ht="33" customHeight="1">
      <c r="B9" s="70" t="s">
        <v>142</v>
      </c>
      <c r="C9" s="103" t="s">
        <v>6</v>
      </c>
      <c r="D9" s="103" t="s">
        <v>6</v>
      </c>
      <c r="E9" s="70" t="s">
        <v>145</v>
      </c>
    </row>
    <row r="10" spans="2:5" ht="33" customHeight="1">
      <c r="B10" s="1" t="s">
        <v>144</v>
      </c>
      <c r="C10" s="1"/>
      <c r="D10" s="1"/>
      <c r="E10" s="16"/>
    </row>
  </sheetData>
  <sheetProtection/>
  <hyperlinks>
    <hyperlink ref="C9" r:id="rId1" display="https://rindertimi.gov.al/vendime/"/>
    <hyperlink ref="D9" r:id="rId2" display="https://rindertimi.gov.al/vendime/"/>
    <hyperlink ref="B3" r:id="rId3" display="VKM Nr.1132 Dt.24.12.2020"/>
    <hyperlink ref="B4" r:id="rId4" display="VKM Nr.1133 Dt.24.12.2020"/>
    <hyperlink ref="B5" r:id="rId5" display="VKM Nr.1131 Dt.24.12.2020"/>
    <hyperlink ref="B6" r:id="rId6" display="VKM Nr. 936 Dt.25.11.2020"/>
    <hyperlink ref="B7" r:id="rId7" display="VKM Nr. 588, datë 22.7.2020"/>
  </hyperlinks>
  <printOptions/>
  <pageMargins left="0.7" right="0.7" top="0.75" bottom="0.75" header="0.3" footer="0.3"/>
  <pageSetup orientation="portrait" paperSize="9"/>
  <drawing r:id="rId8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="70" zoomScaleNormal="70" zoomScalePageLayoutView="0" workbookViewId="0" topLeftCell="B4">
      <selection activeCell="D12" sqref="D12"/>
    </sheetView>
  </sheetViews>
  <sheetFormatPr defaultColWidth="15.28125" defaultRowHeight="15"/>
  <cols>
    <col min="1" max="1" width="7.8515625" style="0" hidden="1" customWidth="1"/>
    <col min="2" max="2" width="22.57421875" style="0" customWidth="1"/>
    <col min="3" max="3" width="15.28125" style="0" customWidth="1"/>
    <col min="4" max="4" width="19.57421875" style="0" customWidth="1"/>
    <col min="5" max="5" width="65.140625" style="0" customWidth="1"/>
    <col min="6" max="6" width="30.140625" style="0" customWidth="1"/>
    <col min="7" max="10" width="15.28125" style="0" customWidth="1"/>
    <col min="11" max="11" width="16.57421875" style="0" customWidth="1"/>
  </cols>
  <sheetData>
    <row r="1" spans="1:6" ht="15.75" thickBot="1">
      <c r="A1" s="1"/>
      <c r="B1" s="31" t="s">
        <v>137</v>
      </c>
      <c r="C1" s="1"/>
      <c r="D1" s="1"/>
      <c r="E1" s="1"/>
      <c r="F1" s="1"/>
    </row>
    <row r="2" spans="1:6" ht="15">
      <c r="A2" s="32" t="s">
        <v>69</v>
      </c>
      <c r="B2" s="33" t="s">
        <v>64</v>
      </c>
      <c r="C2" s="33" t="s">
        <v>65</v>
      </c>
      <c r="D2" s="35" t="s">
        <v>87</v>
      </c>
      <c r="E2" s="33" t="s">
        <v>79</v>
      </c>
      <c r="F2" s="33" t="s">
        <v>88</v>
      </c>
    </row>
    <row r="3" spans="1:11" ht="45">
      <c r="A3" s="45">
        <v>1</v>
      </c>
      <c r="B3" s="149" t="s">
        <v>32</v>
      </c>
      <c r="C3" s="37" t="s">
        <v>8</v>
      </c>
      <c r="D3" s="59">
        <v>55000000</v>
      </c>
      <c r="E3" s="4" t="s">
        <v>138</v>
      </c>
      <c r="F3" s="4" t="s">
        <v>91</v>
      </c>
      <c r="H3" s="112" t="s">
        <v>122</v>
      </c>
      <c r="I3" s="112" t="s">
        <v>87</v>
      </c>
      <c r="J3" s="112" t="s">
        <v>123</v>
      </c>
      <c r="K3" s="112" t="s">
        <v>124</v>
      </c>
    </row>
    <row r="4" spans="1:11" ht="75.75" thickBot="1">
      <c r="A4" s="45">
        <v>1</v>
      </c>
      <c r="B4" s="149" t="s">
        <v>240</v>
      </c>
      <c r="C4" s="46" t="s">
        <v>8</v>
      </c>
      <c r="D4" s="96">
        <v>151539896</v>
      </c>
      <c r="E4" s="25" t="s">
        <v>112</v>
      </c>
      <c r="F4" s="25" t="s">
        <v>113</v>
      </c>
      <c r="H4" s="113" t="s">
        <v>125</v>
      </c>
      <c r="I4" s="111">
        <f>D3+D4+D5+D6</f>
        <v>462607325</v>
      </c>
      <c r="J4" s="84">
        <f>I4/I6</f>
        <v>0.554036637836899</v>
      </c>
      <c r="K4" s="114">
        <f>I4/I7</f>
        <v>3730704.2338709678</v>
      </c>
    </row>
    <row r="5" spans="1:11" ht="105.75" thickBot="1">
      <c r="A5" s="45">
        <v>1</v>
      </c>
      <c r="B5" s="149" t="s">
        <v>247</v>
      </c>
      <c r="C5" s="44" t="s">
        <v>8</v>
      </c>
      <c r="D5" s="72">
        <v>236627069</v>
      </c>
      <c r="E5" s="23" t="s">
        <v>57</v>
      </c>
      <c r="F5" s="23" t="s">
        <v>117</v>
      </c>
      <c r="H5" s="113" t="s">
        <v>126</v>
      </c>
      <c r="I5" s="111">
        <f>D7+D8</f>
        <v>297420000</v>
      </c>
      <c r="J5" s="84">
        <f>I5/I6</f>
        <v>0.44596336216310095</v>
      </c>
      <c r="K5" s="114">
        <f>I5/I7</f>
        <v>2398548.3870967743</v>
      </c>
    </row>
    <row r="6" spans="1:11" ht="75">
      <c r="A6" s="45">
        <v>1</v>
      </c>
      <c r="B6" s="149" t="s">
        <v>50</v>
      </c>
      <c r="C6" s="46" t="s">
        <v>176</v>
      </c>
      <c r="D6" s="96">
        <v>19440360</v>
      </c>
      <c r="E6" s="25" t="s">
        <v>58</v>
      </c>
      <c r="F6" s="25" t="s">
        <v>59</v>
      </c>
      <c r="H6" s="115" t="s">
        <v>0</v>
      </c>
      <c r="I6" s="111">
        <f>SUM(I4:I6)</f>
        <v>760027325</v>
      </c>
      <c r="J6" s="84">
        <f>I6/I6</f>
        <v>1</v>
      </c>
      <c r="K6" s="114">
        <f>I6/I7</f>
        <v>79899927.61290322</v>
      </c>
    </row>
    <row r="7" spans="1:11" ht="45.75" thickBot="1">
      <c r="A7" s="45">
        <v>1</v>
      </c>
      <c r="B7" s="149" t="s">
        <v>249</v>
      </c>
      <c r="C7" s="41" t="s">
        <v>176</v>
      </c>
      <c r="D7" s="97">
        <v>137420000</v>
      </c>
      <c r="E7" s="21" t="s">
        <v>218</v>
      </c>
      <c r="F7" s="21" t="s">
        <v>61</v>
      </c>
      <c r="H7" s="37" t="s">
        <v>219</v>
      </c>
      <c r="I7" s="116">
        <v>124</v>
      </c>
      <c r="J7" s="116"/>
      <c r="K7" s="116"/>
    </row>
    <row r="8" spans="1:6" ht="60.75" thickBot="1">
      <c r="A8" s="45">
        <v>1</v>
      </c>
      <c r="B8" s="149" t="s">
        <v>251</v>
      </c>
      <c r="C8" s="39" t="s">
        <v>176</v>
      </c>
      <c r="D8" s="74">
        <v>160000000</v>
      </c>
      <c r="E8" s="23" t="s">
        <v>63</v>
      </c>
      <c r="F8" s="18" t="s">
        <v>177</v>
      </c>
    </row>
    <row r="9" spans="1:6" ht="15.75" thickBot="1">
      <c r="A9" s="11"/>
      <c r="B9" s="10" t="s">
        <v>0</v>
      </c>
      <c r="C9" s="10"/>
      <c r="D9" s="73">
        <f>SUM(D3:D8)</f>
        <v>760027325</v>
      </c>
      <c r="E9" s="10"/>
      <c r="F9" s="10"/>
    </row>
    <row r="11" spans="4:5" ht="15">
      <c r="D11" s="98">
        <v>124</v>
      </c>
      <c r="E11" s="99">
        <f>D9/D11</f>
        <v>6129252.620967742</v>
      </c>
    </row>
    <row r="12" spans="2:5" ht="15">
      <c r="B12" s="70" t="s">
        <v>178</v>
      </c>
      <c r="C12" s="103" t="s">
        <v>6</v>
      </c>
      <c r="D12" s="103" t="s">
        <v>6</v>
      </c>
      <c r="E12" s="70" t="s">
        <v>145</v>
      </c>
    </row>
    <row r="13" spans="2:5" ht="15">
      <c r="B13" s="1" t="s">
        <v>144</v>
      </c>
      <c r="C13" s="1"/>
      <c r="D13" s="1"/>
      <c r="E13" s="16"/>
    </row>
  </sheetData>
  <sheetProtection/>
  <hyperlinks>
    <hyperlink ref="C12" r:id="rId1" display="https://rindertimi.gov.al/vendime/"/>
    <hyperlink ref="D12" r:id="rId2" display="https://rindertimi.gov.al/vendime/"/>
    <hyperlink ref="B3" r:id="rId3" display="VKM Nr.980 Dt.02.12.2020"/>
    <hyperlink ref="B4" r:id="rId4" display="VENDIM Nr.525"/>
    <hyperlink ref="B5" r:id="rId5" display="VKM Nr. 213, datë 11.3.2020"/>
    <hyperlink ref="B6" r:id="rId6" display="VENDIM Nr.103, datë 5.2.2020-PËR CAKTIMIN E AKSHIT SI NJËSI ZBATUESE PËR NGRITJEN E PORTALIT"/>
    <hyperlink ref="B7" r:id="rId7" display="VKM Nr. 9, datë 10.1.2020"/>
    <hyperlink ref="B8" r:id="rId8" display="VKM Nr. 10, datë 10.1.2020 PËR NJË SHTESË FONDI NË BUXHETIN E VITIT 2020"/>
  </hyperlinks>
  <printOptions/>
  <pageMargins left="0.7" right="0.7" top="0.75" bottom="0.75" header="0.3" footer="0.3"/>
  <pageSetup orientation="portrait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0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7109375" style="1" customWidth="1"/>
    <col min="2" max="2" width="29.7109375" style="1" customWidth="1"/>
    <col min="3" max="3" width="18.140625" style="1" customWidth="1"/>
    <col min="4" max="4" width="21.140625" style="1" customWidth="1"/>
    <col min="5" max="5" width="18.8515625" style="1" customWidth="1"/>
    <col min="6" max="6" width="49.7109375" style="1" customWidth="1"/>
    <col min="7" max="7" width="28.8515625" style="1" customWidth="1"/>
    <col min="8" max="8" width="3.8515625" style="1" customWidth="1"/>
    <col min="9" max="16384" width="9.140625" style="1" customWidth="1"/>
  </cols>
  <sheetData>
    <row r="1" ht="15.75" thickBot="1">
      <c r="B1" s="31" t="s">
        <v>85</v>
      </c>
    </row>
    <row r="2" spans="1:8" ht="30">
      <c r="A2" s="32" t="s">
        <v>69</v>
      </c>
      <c r="B2" s="33" t="s">
        <v>64</v>
      </c>
      <c r="C2" s="33" t="s">
        <v>65</v>
      </c>
      <c r="D2" s="34" t="s">
        <v>86</v>
      </c>
      <c r="E2" s="35" t="s">
        <v>87</v>
      </c>
      <c r="F2" s="33" t="s">
        <v>179</v>
      </c>
      <c r="G2" s="33" t="s">
        <v>88</v>
      </c>
      <c r="H2" s="3"/>
    </row>
    <row r="3" spans="1:8" ht="30">
      <c r="A3" s="77">
        <v>1</v>
      </c>
      <c r="B3" s="149" t="s">
        <v>7</v>
      </c>
      <c r="C3" s="4" t="s">
        <v>176</v>
      </c>
      <c r="D3" s="58">
        <v>20629537</v>
      </c>
      <c r="E3" s="58">
        <v>20629537</v>
      </c>
      <c r="F3" s="4" t="s">
        <v>180</v>
      </c>
      <c r="G3" s="4" t="s">
        <v>4</v>
      </c>
      <c r="H3" s="5"/>
    </row>
    <row r="4" spans="1:8" ht="30">
      <c r="A4" s="77">
        <v>1</v>
      </c>
      <c r="B4" s="149" t="s">
        <v>10</v>
      </c>
      <c r="C4" s="4" t="s">
        <v>176</v>
      </c>
      <c r="D4" s="58">
        <v>44042180</v>
      </c>
      <c r="E4" s="58">
        <v>44042180</v>
      </c>
      <c r="F4" s="4" t="s">
        <v>181</v>
      </c>
      <c r="G4" s="4" t="s">
        <v>4</v>
      </c>
      <c r="H4" s="5"/>
    </row>
    <row r="5" spans="1:8" ht="45">
      <c r="A5" s="77">
        <v>1</v>
      </c>
      <c r="B5" s="149" t="s">
        <v>11</v>
      </c>
      <c r="C5" s="4" t="s">
        <v>176</v>
      </c>
      <c r="D5" s="58">
        <v>11823500</v>
      </c>
      <c r="E5" s="58">
        <v>11823500</v>
      </c>
      <c r="F5" s="4" t="s">
        <v>182</v>
      </c>
      <c r="G5" s="4" t="s">
        <v>5</v>
      </c>
      <c r="H5" s="5"/>
    </row>
    <row r="6" spans="1:8" ht="45">
      <c r="A6" s="77">
        <v>1</v>
      </c>
      <c r="B6" s="149" t="s">
        <v>262</v>
      </c>
      <c r="C6" s="4" t="s">
        <v>176</v>
      </c>
      <c r="D6" s="58">
        <v>94189540</v>
      </c>
      <c r="E6" s="58">
        <v>94189540</v>
      </c>
      <c r="F6" s="4" t="s">
        <v>183</v>
      </c>
      <c r="G6" s="4" t="s">
        <v>5</v>
      </c>
      <c r="H6" s="5"/>
    </row>
    <row r="7" spans="1:8" ht="45">
      <c r="A7" s="77">
        <v>1</v>
      </c>
      <c r="B7" s="149" t="s">
        <v>12</v>
      </c>
      <c r="C7" s="4" t="s">
        <v>176</v>
      </c>
      <c r="D7" s="58">
        <v>12150000</v>
      </c>
      <c r="E7" s="58">
        <v>12150000</v>
      </c>
      <c r="F7" s="4" t="s">
        <v>183</v>
      </c>
      <c r="G7" s="4" t="s">
        <v>4</v>
      </c>
      <c r="H7" s="5"/>
    </row>
    <row r="8" spans="1:8" ht="30">
      <c r="A8" s="77">
        <v>1</v>
      </c>
      <c r="B8" s="149" t="s">
        <v>14</v>
      </c>
      <c r="C8" s="4" t="s">
        <v>176</v>
      </c>
      <c r="D8" s="58">
        <v>321711036</v>
      </c>
      <c r="E8" s="58">
        <v>321711036</v>
      </c>
      <c r="F8" s="4" t="s">
        <v>184</v>
      </c>
      <c r="G8" s="4" t="s">
        <v>51</v>
      </c>
      <c r="H8" s="5"/>
    </row>
    <row r="9" spans="1:8" ht="60">
      <c r="A9" s="45">
        <v>1.1</v>
      </c>
      <c r="B9" s="149" t="s">
        <v>261</v>
      </c>
      <c r="C9" s="37" t="s">
        <v>185</v>
      </c>
      <c r="D9" s="58">
        <v>3757881137</v>
      </c>
      <c r="E9" s="58">
        <v>2492978390</v>
      </c>
      <c r="F9" s="4" t="s">
        <v>186</v>
      </c>
      <c r="G9" s="4" t="s">
        <v>18</v>
      </c>
      <c r="H9" s="5"/>
    </row>
    <row r="10" spans="1:8" ht="60">
      <c r="A10" s="45">
        <v>1.1</v>
      </c>
      <c r="B10" s="149" t="s">
        <v>15</v>
      </c>
      <c r="C10" s="37" t="s">
        <v>185</v>
      </c>
      <c r="D10" s="58"/>
      <c r="E10" s="58">
        <v>1264902747</v>
      </c>
      <c r="F10" s="4" t="s">
        <v>186</v>
      </c>
      <c r="G10" s="4" t="s">
        <v>51</v>
      </c>
      <c r="H10" s="5"/>
    </row>
    <row r="11" spans="1:8" ht="60">
      <c r="A11" s="45">
        <v>1.1</v>
      </c>
      <c r="B11" s="149" t="s">
        <v>260</v>
      </c>
      <c r="C11" s="37" t="s">
        <v>187</v>
      </c>
      <c r="D11" s="58">
        <v>1863461542</v>
      </c>
      <c r="E11" s="58">
        <v>1363461542</v>
      </c>
      <c r="F11" s="4" t="s">
        <v>188</v>
      </c>
      <c r="G11" s="4" t="s">
        <v>18</v>
      </c>
      <c r="H11" s="5"/>
    </row>
    <row r="12" spans="1:8" ht="60">
      <c r="A12" s="45">
        <v>1.1</v>
      </c>
      <c r="B12" s="149" t="s">
        <v>19</v>
      </c>
      <c r="C12" s="37" t="s">
        <v>187</v>
      </c>
      <c r="D12" s="58"/>
      <c r="E12" s="58">
        <v>500000000</v>
      </c>
      <c r="F12" s="4" t="s">
        <v>188</v>
      </c>
      <c r="G12" s="4" t="s">
        <v>51</v>
      </c>
      <c r="H12" s="5"/>
    </row>
    <row r="13" spans="1:8" ht="60">
      <c r="A13" s="45">
        <v>1.1</v>
      </c>
      <c r="B13" s="149" t="s">
        <v>259</v>
      </c>
      <c r="C13" s="37" t="s">
        <v>189</v>
      </c>
      <c r="D13" s="58">
        <v>5130260797</v>
      </c>
      <c r="E13" s="58">
        <v>4125706878</v>
      </c>
      <c r="F13" s="4" t="s">
        <v>76</v>
      </c>
      <c r="G13" s="4" t="s">
        <v>18</v>
      </c>
      <c r="H13" s="5"/>
    </row>
    <row r="14" spans="1:8" ht="60">
      <c r="A14" s="45">
        <v>1.1</v>
      </c>
      <c r="B14" s="149" t="s">
        <v>22</v>
      </c>
      <c r="C14" s="37" t="s">
        <v>189</v>
      </c>
      <c r="D14" s="58"/>
      <c r="E14" s="58">
        <v>1004553919</v>
      </c>
      <c r="F14" s="4" t="s">
        <v>75</v>
      </c>
      <c r="G14" s="4" t="s">
        <v>51</v>
      </c>
      <c r="H14" s="5"/>
    </row>
    <row r="15" spans="1:8" ht="45">
      <c r="A15" s="45">
        <v>1</v>
      </c>
      <c r="B15" s="149" t="s">
        <v>24</v>
      </c>
      <c r="C15" s="37" t="s">
        <v>176</v>
      </c>
      <c r="D15" s="58">
        <v>240505492</v>
      </c>
      <c r="E15" s="58">
        <v>240505492</v>
      </c>
      <c r="F15" s="4" t="s">
        <v>190</v>
      </c>
      <c r="G15" s="4" t="s">
        <v>2</v>
      </c>
      <c r="H15" s="5"/>
    </row>
    <row r="16" spans="1:8" ht="30">
      <c r="A16" s="45">
        <v>1</v>
      </c>
      <c r="B16" s="149" t="s">
        <v>26</v>
      </c>
      <c r="C16" s="37" t="s">
        <v>176</v>
      </c>
      <c r="D16" s="58">
        <v>45300000</v>
      </c>
      <c r="E16" s="58">
        <v>45300000</v>
      </c>
      <c r="F16" s="4" t="s">
        <v>191</v>
      </c>
      <c r="G16" s="4" t="s">
        <v>5</v>
      </c>
      <c r="H16" s="5"/>
    </row>
    <row r="17" spans="1:8" ht="45">
      <c r="A17" s="45">
        <v>1</v>
      </c>
      <c r="B17" s="149" t="s">
        <v>28</v>
      </c>
      <c r="C17" s="37" t="s">
        <v>176</v>
      </c>
      <c r="D17" s="58">
        <v>108540027</v>
      </c>
      <c r="E17" s="58">
        <v>108540027</v>
      </c>
      <c r="F17" s="4" t="s">
        <v>192</v>
      </c>
      <c r="G17" s="4" t="s">
        <v>2</v>
      </c>
      <c r="H17" s="5"/>
    </row>
    <row r="18" spans="1:8" ht="30">
      <c r="A18" s="45">
        <v>1</v>
      </c>
      <c r="B18" s="149" t="s">
        <v>30</v>
      </c>
      <c r="C18" s="37" t="s">
        <v>176</v>
      </c>
      <c r="D18" s="58">
        <v>26000000</v>
      </c>
      <c r="E18" s="58">
        <v>26000000</v>
      </c>
      <c r="F18" s="4" t="s">
        <v>193</v>
      </c>
      <c r="G18" s="4" t="s">
        <v>5</v>
      </c>
      <c r="H18" s="5"/>
    </row>
    <row r="19" spans="1:8" ht="30">
      <c r="A19" s="45">
        <v>1</v>
      </c>
      <c r="B19" s="149" t="s">
        <v>258</v>
      </c>
      <c r="C19" s="37" t="s">
        <v>176</v>
      </c>
      <c r="D19" s="58">
        <v>8650000</v>
      </c>
      <c r="E19" s="58">
        <v>8650000</v>
      </c>
      <c r="F19" s="4" t="s">
        <v>31</v>
      </c>
      <c r="G19" s="4" t="s">
        <v>3</v>
      </c>
      <c r="H19" s="5"/>
    </row>
    <row r="20" spans="1:8" ht="30">
      <c r="A20" s="45">
        <v>1</v>
      </c>
      <c r="B20" s="149" t="s">
        <v>257</v>
      </c>
      <c r="C20" s="37" t="s">
        <v>176</v>
      </c>
      <c r="D20" s="58">
        <v>39150000</v>
      </c>
      <c r="E20" s="58">
        <v>39150000</v>
      </c>
      <c r="F20" s="4" t="s">
        <v>31</v>
      </c>
      <c r="G20" s="4" t="s">
        <v>90</v>
      </c>
      <c r="H20" s="5"/>
    </row>
    <row r="21" spans="1:8" ht="45">
      <c r="A21" s="45">
        <v>1</v>
      </c>
      <c r="B21" s="149" t="s">
        <v>32</v>
      </c>
      <c r="C21" s="37" t="s">
        <v>176</v>
      </c>
      <c r="D21" s="58">
        <v>55000000</v>
      </c>
      <c r="E21" s="58">
        <v>55000000</v>
      </c>
      <c r="F21" s="4" t="s">
        <v>194</v>
      </c>
      <c r="G21" s="4" t="s">
        <v>195</v>
      </c>
      <c r="H21" s="5"/>
    </row>
    <row r="22" spans="1:8" ht="30">
      <c r="A22" s="45">
        <v>1</v>
      </c>
      <c r="B22" s="149" t="s">
        <v>33</v>
      </c>
      <c r="C22" s="37" t="s">
        <v>176</v>
      </c>
      <c r="D22" s="58">
        <v>19323960</v>
      </c>
      <c r="E22" s="58">
        <v>19323960</v>
      </c>
      <c r="F22" s="4" t="s">
        <v>92</v>
      </c>
      <c r="G22" s="4" t="s">
        <v>196</v>
      </c>
      <c r="H22" s="5"/>
    </row>
    <row r="23" spans="1:8" ht="30">
      <c r="A23" s="45">
        <v>1</v>
      </c>
      <c r="B23" s="149" t="s">
        <v>256</v>
      </c>
      <c r="C23" s="37" t="s">
        <v>176</v>
      </c>
      <c r="D23" s="58">
        <v>115377718</v>
      </c>
      <c r="E23" s="58">
        <v>43000000</v>
      </c>
      <c r="F23" s="4" t="s">
        <v>94</v>
      </c>
      <c r="G23" s="4" t="s">
        <v>90</v>
      </c>
      <c r="H23" s="5"/>
    </row>
    <row r="24" spans="1:8" ht="30">
      <c r="A24" s="45">
        <v>1</v>
      </c>
      <c r="B24" s="149" t="s">
        <v>34</v>
      </c>
      <c r="C24" s="37" t="s">
        <v>176</v>
      </c>
      <c r="D24" s="58"/>
      <c r="E24" s="58">
        <v>72377718</v>
      </c>
      <c r="F24" s="4" t="s">
        <v>197</v>
      </c>
      <c r="G24" s="4" t="s">
        <v>4</v>
      </c>
      <c r="H24" s="5"/>
    </row>
    <row r="25" spans="1:8" ht="45">
      <c r="A25" s="45">
        <v>1.1</v>
      </c>
      <c r="B25" s="149" t="s">
        <v>35</v>
      </c>
      <c r="C25" s="37" t="s">
        <v>95</v>
      </c>
      <c r="D25" s="58">
        <v>1671284846</v>
      </c>
      <c r="E25" s="58">
        <v>1671284846</v>
      </c>
      <c r="F25" s="4" t="s">
        <v>96</v>
      </c>
      <c r="G25" s="4" t="s">
        <v>18</v>
      </c>
      <c r="H25" s="5"/>
    </row>
    <row r="26" spans="1:8" ht="30">
      <c r="A26" s="45">
        <v>1</v>
      </c>
      <c r="B26" s="149" t="s">
        <v>255</v>
      </c>
      <c r="C26" s="37" t="s">
        <v>176</v>
      </c>
      <c r="D26" s="58">
        <v>167423052</v>
      </c>
      <c r="E26" s="58">
        <v>65345274</v>
      </c>
      <c r="F26" s="4" t="s">
        <v>97</v>
      </c>
      <c r="G26" s="4" t="s">
        <v>98</v>
      </c>
      <c r="H26" s="5"/>
    </row>
    <row r="27" spans="1:8" ht="15">
      <c r="A27" s="45">
        <v>1</v>
      </c>
      <c r="B27" s="149" t="s">
        <v>36</v>
      </c>
      <c r="C27" s="37"/>
      <c r="D27" s="58"/>
      <c r="E27" s="58">
        <v>102077778</v>
      </c>
      <c r="F27" s="4" t="s">
        <v>97</v>
      </c>
      <c r="G27" s="4" t="s">
        <v>5</v>
      </c>
      <c r="H27" s="5"/>
    </row>
    <row r="28" spans="1:8" ht="30">
      <c r="A28" s="45">
        <v>1</v>
      </c>
      <c r="B28" s="149" t="s">
        <v>37</v>
      </c>
      <c r="C28" s="37" t="s">
        <v>176</v>
      </c>
      <c r="D28" s="58">
        <v>31000000</v>
      </c>
      <c r="E28" s="58">
        <v>31000000</v>
      </c>
      <c r="F28" s="4" t="s">
        <v>99</v>
      </c>
      <c r="G28" s="4" t="s">
        <v>5</v>
      </c>
      <c r="H28" s="5"/>
    </row>
    <row r="29" spans="1:8" ht="30">
      <c r="A29" s="45">
        <v>1</v>
      </c>
      <c r="B29" s="149" t="s">
        <v>38</v>
      </c>
      <c r="C29" s="37" t="s">
        <v>176</v>
      </c>
      <c r="D29" s="58">
        <v>296969254</v>
      </c>
      <c r="E29" s="58">
        <v>296969254</v>
      </c>
      <c r="F29" s="4" t="s">
        <v>198</v>
      </c>
      <c r="G29" s="4" t="s">
        <v>1</v>
      </c>
      <c r="H29" s="5"/>
    </row>
    <row r="30" spans="1:8" ht="30">
      <c r="A30" s="45">
        <v>1</v>
      </c>
      <c r="B30" s="149" t="s">
        <v>253</v>
      </c>
      <c r="C30" s="37" t="s">
        <v>176</v>
      </c>
      <c r="D30" s="58">
        <v>318330000</v>
      </c>
      <c r="E30" s="58">
        <v>63250000</v>
      </c>
      <c r="F30" s="4" t="s">
        <v>96</v>
      </c>
      <c r="G30" s="4" t="s">
        <v>98</v>
      </c>
      <c r="H30" s="5"/>
    </row>
    <row r="31" spans="1:8" ht="15">
      <c r="A31" s="45">
        <v>1</v>
      </c>
      <c r="B31" s="149" t="s">
        <v>254</v>
      </c>
      <c r="C31" s="37"/>
      <c r="D31" s="58"/>
      <c r="E31" s="58">
        <v>78750000</v>
      </c>
      <c r="F31" s="4" t="s">
        <v>96</v>
      </c>
      <c r="G31" s="4" t="s">
        <v>5</v>
      </c>
      <c r="H31" s="5"/>
    </row>
    <row r="32" spans="1:8" ht="15">
      <c r="A32" s="45">
        <v>1</v>
      </c>
      <c r="B32" s="149" t="s">
        <v>39</v>
      </c>
      <c r="C32" s="37"/>
      <c r="D32" s="58"/>
      <c r="E32" s="58">
        <v>176330000</v>
      </c>
      <c r="F32" s="4" t="s">
        <v>96</v>
      </c>
      <c r="G32" s="4" t="s">
        <v>196</v>
      </c>
      <c r="H32" s="5"/>
    </row>
    <row r="33" spans="1:8" ht="30">
      <c r="A33" s="45">
        <v>1</v>
      </c>
      <c r="B33" s="149" t="s">
        <v>40</v>
      </c>
      <c r="C33" s="37" t="s">
        <v>176</v>
      </c>
      <c r="D33" s="58">
        <v>253463855</v>
      </c>
      <c r="E33" s="58">
        <v>35550000</v>
      </c>
      <c r="F33" s="4" t="s">
        <v>101</v>
      </c>
      <c r="G33" s="4" t="s">
        <v>3</v>
      </c>
      <c r="H33" s="5"/>
    </row>
    <row r="34" spans="1:8" ht="15">
      <c r="A34" s="45">
        <v>1</v>
      </c>
      <c r="B34" s="149" t="s">
        <v>220</v>
      </c>
      <c r="C34" s="37"/>
      <c r="D34" s="58"/>
      <c r="E34" s="58">
        <v>217913855</v>
      </c>
      <c r="F34" s="4" t="s">
        <v>101</v>
      </c>
      <c r="G34" s="4" t="s">
        <v>5</v>
      </c>
      <c r="H34" s="5"/>
    </row>
    <row r="35" spans="1:8" ht="30">
      <c r="A35" s="45">
        <v>1</v>
      </c>
      <c r="B35" s="149" t="s">
        <v>41</v>
      </c>
      <c r="C35" s="37" t="s">
        <v>176</v>
      </c>
      <c r="D35" s="58">
        <v>1442493401</v>
      </c>
      <c r="E35" s="58">
        <v>86000000</v>
      </c>
      <c r="F35" s="4" t="s">
        <v>102</v>
      </c>
      <c r="G35" s="4" t="s">
        <v>4</v>
      </c>
      <c r="H35" s="5"/>
    </row>
    <row r="36" spans="1:8" ht="30">
      <c r="A36" s="45">
        <v>1</v>
      </c>
      <c r="B36" s="149" t="s">
        <v>221</v>
      </c>
      <c r="C36" s="37" t="s">
        <v>176</v>
      </c>
      <c r="D36" s="58"/>
      <c r="E36" s="58">
        <v>63588401</v>
      </c>
      <c r="F36" s="4" t="s">
        <v>199</v>
      </c>
      <c r="G36" s="4" t="s">
        <v>2</v>
      </c>
      <c r="H36" s="5"/>
    </row>
    <row r="37" spans="1:8" ht="30">
      <c r="A37" s="45">
        <v>1</v>
      </c>
      <c r="B37" s="149" t="s">
        <v>222</v>
      </c>
      <c r="C37" s="37" t="s">
        <v>176</v>
      </c>
      <c r="D37" s="58"/>
      <c r="E37" s="58">
        <v>763250000</v>
      </c>
      <c r="F37" s="4" t="s">
        <v>199</v>
      </c>
      <c r="G37" s="4" t="s">
        <v>98</v>
      </c>
      <c r="H37" s="5"/>
    </row>
    <row r="38" spans="1:8" ht="30">
      <c r="A38" s="45">
        <v>1</v>
      </c>
      <c r="B38" s="149" t="s">
        <v>223</v>
      </c>
      <c r="C38" s="37" t="s">
        <v>176</v>
      </c>
      <c r="D38" s="58"/>
      <c r="E38" s="58">
        <v>529655000</v>
      </c>
      <c r="F38" s="4" t="s">
        <v>199</v>
      </c>
      <c r="G38" s="4" t="s">
        <v>51</v>
      </c>
      <c r="H38" s="5"/>
    </row>
    <row r="39" spans="1:8" ht="30">
      <c r="A39" s="45">
        <v>1</v>
      </c>
      <c r="B39" s="149" t="s">
        <v>42</v>
      </c>
      <c r="C39" s="37" t="s">
        <v>176</v>
      </c>
      <c r="D39" s="58">
        <v>191253259</v>
      </c>
      <c r="E39" s="58">
        <v>65164800</v>
      </c>
      <c r="F39" s="4" t="s">
        <v>103</v>
      </c>
      <c r="G39" s="4" t="s">
        <v>1</v>
      </c>
      <c r="H39" s="5"/>
    </row>
    <row r="40" spans="1:8" ht="30">
      <c r="A40" s="45">
        <v>1</v>
      </c>
      <c r="B40" s="149" t="s">
        <v>224</v>
      </c>
      <c r="C40" s="37" t="s">
        <v>176</v>
      </c>
      <c r="D40" s="58"/>
      <c r="E40" s="58">
        <v>49633459</v>
      </c>
      <c r="F40" s="4" t="s">
        <v>52</v>
      </c>
      <c r="G40" s="4" t="s">
        <v>5</v>
      </c>
      <c r="H40" s="5"/>
    </row>
    <row r="41" spans="1:8" ht="30">
      <c r="A41" s="45">
        <v>1</v>
      </c>
      <c r="B41" s="149" t="s">
        <v>225</v>
      </c>
      <c r="C41" s="37" t="s">
        <v>176</v>
      </c>
      <c r="D41" s="58"/>
      <c r="E41" s="58">
        <v>76455000</v>
      </c>
      <c r="F41" s="4" t="s">
        <v>52</v>
      </c>
      <c r="G41" s="4" t="s">
        <v>98</v>
      </c>
      <c r="H41" s="5"/>
    </row>
    <row r="42" spans="1:8" ht="30">
      <c r="A42" s="45">
        <v>1</v>
      </c>
      <c r="B42" s="149" t="s">
        <v>43</v>
      </c>
      <c r="C42" s="37" t="s">
        <v>176</v>
      </c>
      <c r="D42" s="58">
        <v>28608306</v>
      </c>
      <c r="E42" s="58">
        <v>28608306</v>
      </c>
      <c r="F42" s="4" t="s">
        <v>104</v>
      </c>
      <c r="G42" s="4" t="s">
        <v>98</v>
      </c>
      <c r="H42" s="5"/>
    </row>
    <row r="43" spans="1:8" ht="45">
      <c r="A43" s="45">
        <v>1</v>
      </c>
      <c r="B43" s="149" t="s">
        <v>44</v>
      </c>
      <c r="C43" s="37" t="s">
        <v>176</v>
      </c>
      <c r="D43" s="58">
        <v>144289030</v>
      </c>
      <c r="E43" s="58">
        <v>87358750</v>
      </c>
      <c r="F43" s="4" t="s">
        <v>105</v>
      </c>
      <c r="G43" s="4" t="s">
        <v>51</v>
      </c>
      <c r="H43" s="5"/>
    </row>
    <row r="44" spans="1:8" ht="45.75" thickBot="1">
      <c r="A44" s="45">
        <v>1</v>
      </c>
      <c r="B44" s="149" t="s">
        <v>226</v>
      </c>
      <c r="C44" s="38" t="s">
        <v>176</v>
      </c>
      <c r="D44" s="65"/>
      <c r="E44" s="65">
        <v>56930280</v>
      </c>
      <c r="F44" s="6" t="s">
        <v>200</v>
      </c>
      <c r="G44" s="6" t="s">
        <v>1</v>
      </c>
      <c r="H44" s="7"/>
    </row>
    <row r="45" spans="1:8" ht="45">
      <c r="A45" s="45">
        <v>1</v>
      </c>
      <c r="B45" s="149" t="s">
        <v>45</v>
      </c>
      <c r="C45" s="39" t="s">
        <v>176</v>
      </c>
      <c r="D45" s="63">
        <v>186772938</v>
      </c>
      <c r="E45" s="63">
        <v>90172938</v>
      </c>
      <c r="F45" s="18" t="s">
        <v>201</v>
      </c>
      <c r="G45" s="18" t="s">
        <v>2</v>
      </c>
      <c r="H45" s="19"/>
    </row>
    <row r="46" spans="1:8" ht="60.75" thickBot="1">
      <c r="A46" s="78">
        <v>1</v>
      </c>
      <c r="B46" s="149" t="s">
        <v>227</v>
      </c>
      <c r="C46" s="41" t="s">
        <v>176</v>
      </c>
      <c r="D46" s="62"/>
      <c r="E46" s="62">
        <v>96600000</v>
      </c>
      <c r="F46" s="21" t="s">
        <v>202</v>
      </c>
      <c r="G46" s="21" t="s">
        <v>1</v>
      </c>
      <c r="H46" s="22"/>
    </row>
    <row r="47" spans="1:8" ht="60.75" thickBot="1">
      <c r="A47" s="148">
        <v>1</v>
      </c>
      <c r="B47" s="149" t="s">
        <v>46</v>
      </c>
      <c r="C47" s="39" t="s">
        <v>176</v>
      </c>
      <c r="D47" s="63">
        <v>331094921</v>
      </c>
      <c r="E47" s="63">
        <v>73050000</v>
      </c>
      <c r="F47" s="18" t="s">
        <v>203</v>
      </c>
      <c r="G47" s="18" t="s">
        <v>5</v>
      </c>
      <c r="H47" s="19"/>
    </row>
    <row r="48" spans="1:8" ht="60">
      <c r="A48" s="45">
        <v>1</v>
      </c>
      <c r="B48" s="149" t="s">
        <v>228</v>
      </c>
      <c r="C48" s="37" t="s">
        <v>176</v>
      </c>
      <c r="D48" s="58"/>
      <c r="E48" s="58">
        <v>136950000</v>
      </c>
      <c r="F48" s="18" t="s">
        <v>203</v>
      </c>
      <c r="G48" s="4" t="s">
        <v>98</v>
      </c>
      <c r="H48" s="5"/>
    </row>
    <row r="49" spans="1:8" ht="60.75" thickBot="1">
      <c r="A49" s="146">
        <v>1</v>
      </c>
      <c r="B49" s="149" t="s">
        <v>229</v>
      </c>
      <c r="C49" s="41" t="s">
        <v>176</v>
      </c>
      <c r="D49" s="62"/>
      <c r="E49" s="62">
        <v>121094921</v>
      </c>
      <c r="F49" s="21" t="s">
        <v>204</v>
      </c>
      <c r="G49" s="21" t="s">
        <v>2</v>
      </c>
      <c r="H49" s="22"/>
    </row>
    <row r="50" spans="1:8" ht="30.75" thickBot="1">
      <c r="A50" s="43">
        <v>1</v>
      </c>
      <c r="B50" s="149" t="s">
        <v>47</v>
      </c>
      <c r="C50" s="44" t="s">
        <v>176</v>
      </c>
      <c r="D50" s="61">
        <v>2877069392</v>
      </c>
      <c r="E50" s="61">
        <v>2877069392</v>
      </c>
      <c r="F50" s="23" t="s">
        <v>205</v>
      </c>
      <c r="G50" s="23" t="s">
        <v>51</v>
      </c>
      <c r="H50" s="24"/>
    </row>
    <row r="51" spans="1:8" ht="60">
      <c r="A51" s="45">
        <v>1</v>
      </c>
      <c r="B51" s="149" t="s">
        <v>48</v>
      </c>
      <c r="C51" s="39" t="s">
        <v>176</v>
      </c>
      <c r="D51" s="63">
        <v>344559716</v>
      </c>
      <c r="E51" s="63">
        <v>63483700</v>
      </c>
      <c r="F51" s="18" t="s">
        <v>206</v>
      </c>
      <c r="G51" s="18" t="s">
        <v>5</v>
      </c>
      <c r="H51" s="19"/>
    </row>
    <row r="52" spans="1:8" ht="30.75" thickBot="1">
      <c r="A52" s="45">
        <v>1</v>
      </c>
      <c r="B52" s="149" t="s">
        <v>230</v>
      </c>
      <c r="C52" s="41" t="s">
        <v>176</v>
      </c>
      <c r="D52" s="62"/>
      <c r="E52" s="62">
        <v>281076016</v>
      </c>
      <c r="F52" s="21" t="s">
        <v>54</v>
      </c>
      <c r="G52" s="21" t="s">
        <v>98</v>
      </c>
      <c r="H52" s="22"/>
    </row>
    <row r="53" spans="1:8" ht="60.75" thickBot="1">
      <c r="A53" s="45">
        <v>1.1</v>
      </c>
      <c r="B53" s="149" t="s">
        <v>252</v>
      </c>
      <c r="C53" s="44" t="s">
        <v>207</v>
      </c>
      <c r="D53" s="61">
        <v>254159368</v>
      </c>
      <c r="E53" s="61">
        <v>254159368</v>
      </c>
      <c r="F53" s="23" t="s">
        <v>208</v>
      </c>
      <c r="G53" s="23" t="s">
        <v>18</v>
      </c>
      <c r="H53" s="24"/>
    </row>
    <row r="54" spans="1:8" ht="60">
      <c r="A54" s="45">
        <v>1</v>
      </c>
      <c r="B54" s="149" t="s">
        <v>231</v>
      </c>
      <c r="C54" s="39" t="s">
        <v>176</v>
      </c>
      <c r="D54" s="63">
        <v>1349321530</v>
      </c>
      <c r="E54" s="63">
        <v>830944728</v>
      </c>
      <c r="F54" s="18" t="s">
        <v>202</v>
      </c>
      <c r="G54" s="18" t="s">
        <v>1</v>
      </c>
      <c r="H54" s="19"/>
    </row>
    <row r="55" spans="1:8" ht="30">
      <c r="A55" s="45">
        <v>1</v>
      </c>
      <c r="B55" s="149" t="s">
        <v>232</v>
      </c>
      <c r="C55" s="37" t="s">
        <v>176</v>
      </c>
      <c r="D55" s="58"/>
      <c r="E55" s="58">
        <v>127176802</v>
      </c>
      <c r="F55" s="4" t="s">
        <v>199</v>
      </c>
      <c r="G55" s="4" t="s">
        <v>2</v>
      </c>
      <c r="H55" s="5"/>
    </row>
    <row r="56" spans="1:8" ht="30.75" thickBot="1">
      <c r="A56" s="45">
        <v>1</v>
      </c>
      <c r="B56" s="149" t="s">
        <v>233</v>
      </c>
      <c r="C56" s="41" t="s">
        <v>176</v>
      </c>
      <c r="D56" s="62"/>
      <c r="E56" s="62">
        <v>391200000</v>
      </c>
      <c r="F56" s="4" t="s">
        <v>199</v>
      </c>
      <c r="G56" s="21" t="s">
        <v>98</v>
      </c>
      <c r="H56" s="22"/>
    </row>
    <row r="57" spans="1:8" ht="30.75" thickBot="1">
      <c r="A57" s="45">
        <v>1</v>
      </c>
      <c r="B57" s="149" t="s">
        <v>234</v>
      </c>
      <c r="C57" s="46" t="s">
        <v>176</v>
      </c>
      <c r="D57" s="60">
        <v>18263702</v>
      </c>
      <c r="E57" s="60">
        <v>18263702</v>
      </c>
      <c r="F57" s="25" t="s">
        <v>110</v>
      </c>
      <c r="G57" s="25" t="s">
        <v>196</v>
      </c>
      <c r="H57" s="29"/>
    </row>
    <row r="58" spans="1:8" ht="45.75" thickBot="1">
      <c r="A58" s="45">
        <v>1</v>
      </c>
      <c r="B58" s="149" t="s">
        <v>235</v>
      </c>
      <c r="C58" s="39" t="s">
        <v>176</v>
      </c>
      <c r="D58" s="63">
        <v>4852410743</v>
      </c>
      <c r="E58" s="63">
        <v>3220790743</v>
      </c>
      <c r="F58" s="18" t="s">
        <v>209</v>
      </c>
      <c r="G58" s="18" t="s">
        <v>98</v>
      </c>
      <c r="H58" s="19"/>
    </row>
    <row r="59" spans="1:8" ht="45.75" thickBot="1">
      <c r="A59" s="45">
        <v>1</v>
      </c>
      <c r="B59" s="149" t="s">
        <v>236</v>
      </c>
      <c r="C59" s="37" t="s">
        <v>176</v>
      </c>
      <c r="D59" s="58"/>
      <c r="E59" s="58">
        <v>703220000</v>
      </c>
      <c r="F59" s="18" t="s">
        <v>210</v>
      </c>
      <c r="G59" s="4" t="s">
        <v>51</v>
      </c>
      <c r="H59" s="5"/>
    </row>
    <row r="60" spans="1:8" ht="45">
      <c r="A60" s="45">
        <v>1</v>
      </c>
      <c r="B60" s="149" t="s">
        <v>237</v>
      </c>
      <c r="C60" s="37" t="s">
        <v>176</v>
      </c>
      <c r="D60" s="58"/>
      <c r="E60" s="58">
        <v>249450000</v>
      </c>
      <c r="F60" s="18" t="s">
        <v>210</v>
      </c>
      <c r="G60" s="4" t="s">
        <v>5</v>
      </c>
      <c r="H60" s="5"/>
    </row>
    <row r="61" spans="1:8" ht="120">
      <c r="A61" s="45">
        <v>1</v>
      </c>
      <c r="B61" s="149" t="s">
        <v>238</v>
      </c>
      <c r="C61" s="37" t="s">
        <v>176</v>
      </c>
      <c r="D61" s="58"/>
      <c r="E61" s="58">
        <v>660700000</v>
      </c>
      <c r="F61" s="4" t="s">
        <v>70</v>
      </c>
      <c r="G61" s="4" t="s">
        <v>4</v>
      </c>
      <c r="H61" s="5"/>
    </row>
    <row r="62" spans="1:8" ht="120.75" thickBot="1">
      <c r="A62" s="45">
        <v>1</v>
      </c>
      <c r="B62" s="149" t="s">
        <v>239</v>
      </c>
      <c r="C62" s="41" t="s">
        <v>176</v>
      </c>
      <c r="D62" s="62"/>
      <c r="E62" s="62">
        <v>18250000</v>
      </c>
      <c r="F62" s="21" t="s">
        <v>70</v>
      </c>
      <c r="G62" s="21" t="s">
        <v>90</v>
      </c>
      <c r="H62" s="22"/>
    </row>
    <row r="63" spans="1:8" ht="30.75" thickBot="1">
      <c r="A63" s="45">
        <v>1</v>
      </c>
      <c r="B63" s="149" t="s">
        <v>240</v>
      </c>
      <c r="C63" s="46" t="s">
        <v>176</v>
      </c>
      <c r="D63" s="60">
        <v>151539896</v>
      </c>
      <c r="E63" s="60">
        <v>151539896</v>
      </c>
      <c r="F63" s="25" t="s">
        <v>112</v>
      </c>
      <c r="G63" s="25" t="s">
        <v>113</v>
      </c>
      <c r="H63" s="29"/>
    </row>
    <row r="64" spans="1:8" ht="60.75" thickBot="1">
      <c r="A64" s="45">
        <v>1</v>
      </c>
      <c r="B64" s="149" t="s">
        <v>241</v>
      </c>
      <c r="C64" s="39" t="s">
        <v>176</v>
      </c>
      <c r="D64" s="63">
        <v>316970000</v>
      </c>
      <c r="E64" s="63">
        <v>29820000</v>
      </c>
      <c r="F64" s="18" t="s">
        <v>211</v>
      </c>
      <c r="G64" s="18" t="s">
        <v>115</v>
      </c>
      <c r="H64" s="19"/>
    </row>
    <row r="65" spans="1:8" ht="60.75" thickBot="1">
      <c r="A65" s="45">
        <v>1</v>
      </c>
      <c r="B65" s="149" t="s">
        <v>242</v>
      </c>
      <c r="C65" s="37" t="s">
        <v>176</v>
      </c>
      <c r="D65" s="58"/>
      <c r="E65" s="58">
        <v>176250000</v>
      </c>
      <c r="F65" s="18" t="s">
        <v>211</v>
      </c>
      <c r="G65" s="4" t="s">
        <v>3</v>
      </c>
      <c r="H65" s="5"/>
    </row>
    <row r="66" spans="1:8" ht="60.75" thickBot="1">
      <c r="A66" s="45">
        <v>1</v>
      </c>
      <c r="B66" s="149" t="s">
        <v>243</v>
      </c>
      <c r="C66" s="41" t="s">
        <v>176</v>
      </c>
      <c r="D66" s="62"/>
      <c r="E66" s="62">
        <v>110900000</v>
      </c>
      <c r="F66" s="18" t="s">
        <v>211</v>
      </c>
      <c r="G66" s="21" t="s">
        <v>116</v>
      </c>
      <c r="H66" s="22"/>
    </row>
    <row r="67" spans="1:8" ht="60">
      <c r="A67" s="45">
        <v>1</v>
      </c>
      <c r="B67" s="149" t="s">
        <v>244</v>
      </c>
      <c r="C67" s="39" t="s">
        <v>176</v>
      </c>
      <c r="D67" s="63">
        <v>510240000</v>
      </c>
      <c r="E67" s="63">
        <v>163890000</v>
      </c>
      <c r="F67" s="18" t="s">
        <v>204</v>
      </c>
      <c r="G67" s="18" t="s">
        <v>196</v>
      </c>
      <c r="H67" s="19"/>
    </row>
    <row r="68" spans="1:8" ht="120.75" thickBot="1">
      <c r="A68" s="45">
        <v>1</v>
      </c>
      <c r="B68" s="149" t="s">
        <v>245</v>
      </c>
      <c r="C68" s="41" t="s">
        <v>176</v>
      </c>
      <c r="D68" s="62"/>
      <c r="E68" s="62">
        <v>346350000</v>
      </c>
      <c r="F68" s="21" t="s">
        <v>71</v>
      </c>
      <c r="G68" s="21" t="s">
        <v>90</v>
      </c>
      <c r="H68" s="22"/>
    </row>
    <row r="69" spans="1:8" ht="60.75" thickBot="1">
      <c r="A69" s="45">
        <v>1</v>
      </c>
      <c r="B69" s="149" t="s">
        <v>246</v>
      </c>
      <c r="C69" s="46" t="s">
        <v>176</v>
      </c>
      <c r="D69" s="60">
        <v>512967289</v>
      </c>
      <c r="E69" s="60">
        <v>512967289</v>
      </c>
      <c r="F69" s="25" t="s">
        <v>204</v>
      </c>
      <c r="G69" s="25" t="s">
        <v>2</v>
      </c>
      <c r="H69" s="29"/>
    </row>
    <row r="70" spans="1:8" ht="105.75" thickBot="1">
      <c r="A70" s="45">
        <v>1</v>
      </c>
      <c r="B70" s="149" t="s">
        <v>247</v>
      </c>
      <c r="C70" s="44" t="s">
        <v>176</v>
      </c>
      <c r="D70" s="61">
        <v>236627069</v>
      </c>
      <c r="E70" s="61">
        <v>236627069</v>
      </c>
      <c r="F70" s="23" t="s">
        <v>212</v>
      </c>
      <c r="G70" s="23" t="s">
        <v>117</v>
      </c>
      <c r="H70" s="24"/>
    </row>
    <row r="71" spans="1:8" ht="60.75" thickBot="1">
      <c r="A71" s="45">
        <v>1</v>
      </c>
      <c r="B71" s="149" t="s">
        <v>50</v>
      </c>
      <c r="C71" s="46" t="s">
        <v>176</v>
      </c>
      <c r="D71" s="60">
        <v>19440360</v>
      </c>
      <c r="E71" s="60">
        <v>19440360</v>
      </c>
      <c r="F71" s="25" t="s">
        <v>58</v>
      </c>
      <c r="G71" s="25" t="s">
        <v>59</v>
      </c>
      <c r="H71" s="29"/>
    </row>
    <row r="72" spans="1:8" ht="45.75" thickBot="1">
      <c r="A72" s="45">
        <v>1</v>
      </c>
      <c r="B72" s="149" t="s">
        <v>244</v>
      </c>
      <c r="C72" s="39" t="s">
        <v>176</v>
      </c>
      <c r="D72" s="63">
        <v>510240000</v>
      </c>
      <c r="E72" s="63">
        <v>163890000</v>
      </c>
      <c r="F72" s="18" t="s">
        <v>213</v>
      </c>
      <c r="G72" s="18" t="s">
        <v>196</v>
      </c>
      <c r="H72" s="19"/>
    </row>
    <row r="73" spans="1:8" ht="45.75" thickBot="1">
      <c r="A73" s="45">
        <v>1</v>
      </c>
      <c r="B73" s="149" t="s">
        <v>245</v>
      </c>
      <c r="C73" s="41" t="s">
        <v>176</v>
      </c>
      <c r="D73" s="62"/>
      <c r="E73" s="62">
        <v>346350000</v>
      </c>
      <c r="F73" s="18" t="s">
        <v>213</v>
      </c>
      <c r="G73" s="21" t="s">
        <v>90</v>
      </c>
      <c r="H73" s="22"/>
    </row>
    <row r="74" spans="1:8" ht="30">
      <c r="A74" s="45">
        <v>1</v>
      </c>
      <c r="B74" s="149" t="s">
        <v>248</v>
      </c>
      <c r="C74" s="39" t="s">
        <v>176</v>
      </c>
      <c r="D74" s="63">
        <v>262297000</v>
      </c>
      <c r="E74" s="63">
        <v>124877000</v>
      </c>
      <c r="F74" s="18" t="s">
        <v>60</v>
      </c>
      <c r="G74" s="18" t="s">
        <v>51</v>
      </c>
      <c r="H74" s="19"/>
    </row>
    <row r="75" spans="1:8" ht="45.75" thickBot="1">
      <c r="A75" s="45">
        <v>1</v>
      </c>
      <c r="B75" s="149" t="s">
        <v>249</v>
      </c>
      <c r="C75" s="41" t="s">
        <v>176</v>
      </c>
      <c r="D75" s="62"/>
      <c r="E75" s="62">
        <v>137420000</v>
      </c>
      <c r="F75" s="21" t="s">
        <v>214</v>
      </c>
      <c r="G75" s="21" t="s">
        <v>61</v>
      </c>
      <c r="H75" s="22"/>
    </row>
    <row r="76" spans="1:8" ht="150.75" thickBot="1">
      <c r="A76" s="45">
        <v>1</v>
      </c>
      <c r="B76" s="149" t="s">
        <v>250</v>
      </c>
      <c r="C76" s="44" t="s">
        <v>62</v>
      </c>
      <c r="D76" s="61">
        <v>360000000</v>
      </c>
      <c r="E76" s="61">
        <v>200000000</v>
      </c>
      <c r="F76" s="23" t="s">
        <v>63</v>
      </c>
      <c r="G76" s="23" t="s">
        <v>51</v>
      </c>
      <c r="H76" s="24"/>
    </row>
    <row r="77" spans="1:8" ht="75.75" thickBot="1">
      <c r="A77" s="45">
        <v>1</v>
      </c>
      <c r="B77" s="149" t="s">
        <v>251</v>
      </c>
      <c r="C77" s="39" t="s">
        <v>176</v>
      </c>
      <c r="D77" s="63"/>
      <c r="E77" s="63">
        <v>160000000</v>
      </c>
      <c r="F77" s="23" t="s">
        <v>63</v>
      </c>
      <c r="G77" s="18" t="s">
        <v>177</v>
      </c>
      <c r="H77" s="19"/>
    </row>
    <row r="78" spans="1:8" ht="21.75" thickBot="1">
      <c r="A78" s="30"/>
      <c r="B78" s="26" t="s">
        <v>78</v>
      </c>
      <c r="C78" s="27"/>
      <c r="D78" s="68">
        <f>SUM(D3:D77)</f>
        <v>29553085393</v>
      </c>
      <c r="E78" s="68">
        <f>SUM(E3:E77)</f>
        <v>29553085393</v>
      </c>
      <c r="F78" s="27"/>
      <c r="G78" s="27"/>
      <c r="H78" s="28"/>
    </row>
    <row r="79" spans="2:5" ht="30">
      <c r="B79" s="1" t="s">
        <v>178</v>
      </c>
      <c r="C79" s="8" t="s">
        <v>6</v>
      </c>
      <c r="D79" s="1" t="s">
        <v>145</v>
      </c>
      <c r="E79" s="69"/>
    </row>
    <row r="80" spans="2:6" ht="15">
      <c r="B80" s="1" t="s">
        <v>144</v>
      </c>
      <c r="F80" s="69"/>
    </row>
  </sheetData>
  <sheetProtection/>
  <autoFilter ref="A2:H80"/>
  <hyperlinks>
    <hyperlink ref="C79" r:id="rId1" display="https://rindertimi.gov.al/vendime/"/>
    <hyperlink ref="B33" r:id="rId2" display="VKM Nr.794 Dt.07.10.2020"/>
    <hyperlink ref="B34" r:id="rId3" display="VKM Nr.794 Dt.07.10.2020"/>
    <hyperlink ref="B35" r:id="rId4" display="VKM Nr.732 Dt.2020.16.09"/>
    <hyperlink ref="B36:B38" r:id="rId5" display="VKM Nr.732 Dt.2020.16.09"/>
    <hyperlink ref="B39" r:id="rId6" display="VKN Nr.731 Dt.2020.16.09"/>
    <hyperlink ref="B40" r:id="rId7" display="VKN Nr.731 Dt.2020.16.09"/>
    <hyperlink ref="B41" r:id="rId8" display="VKN Nr.731 Dt.2020.16.09"/>
    <hyperlink ref="B42" r:id="rId9" display="VKM Nr.687 Dt.2020.02.09"/>
    <hyperlink ref="B43" r:id="rId10" display="VKM Nr650 Dt.2020.13.08"/>
    <hyperlink ref="B44" r:id="rId11" display="VKM Nr650 Dt.2020.13.08"/>
    <hyperlink ref="B45" r:id="rId12" display="VKM Nr.649 Dt.2020.13.08"/>
    <hyperlink ref="B46" r:id="rId13" display="VKM Nr.649 Dt.2020.13.08"/>
    <hyperlink ref="B47" r:id="rId14" display="VKM Nr.646 Dt.2020.03.08"/>
    <hyperlink ref="B48" r:id="rId15" display="VKM Nr.646 Dt.2020.03.08"/>
    <hyperlink ref="B49" r:id="rId16" display="VKM Nr.646 Dt.2020.03.08"/>
    <hyperlink ref="B50" r:id="rId17" display="VKM Nr.645 Dt.2020.03.08"/>
    <hyperlink ref="B51" r:id="rId18" display="VKM Nr.644 Dt.2020.03.08"/>
    <hyperlink ref="B52" r:id="rId19" display="VKM Nr.644 Dt.2020.03.08"/>
    <hyperlink ref="B54" r:id="rId20" display="vkm 562 15.7.2020"/>
    <hyperlink ref="B55:B56" r:id="rId21" display="vkm 562 15.7.2020"/>
    <hyperlink ref="B57" r:id="rId22" display="vendim-2020-07-09-543"/>
    <hyperlink ref="B58" r:id="rId23" display="vendim-2020-07-08-540"/>
    <hyperlink ref="B59:B61" r:id="rId24" display="vendim-2020-07-08-540"/>
    <hyperlink ref="B62" r:id="rId25" display="vendim-2020-07-08-540"/>
    <hyperlink ref="B63" r:id="rId26" display="VENDIM Nr.525"/>
    <hyperlink ref="B64" r:id="rId27" display="VKM Nr. 524, datë 1.7.2020"/>
    <hyperlink ref="B65" r:id="rId28" display="VKM Nr. 524, datë 1.7.2020"/>
    <hyperlink ref="B66" r:id="rId29" display="VKM Nr. 524, datë 1.7.2020"/>
    <hyperlink ref="B67" r:id="rId30" display="VKM Nr. 489, datë 17.6.2020"/>
    <hyperlink ref="B68" r:id="rId31" display="VKM Nr. 489, datë 17.6.2020"/>
    <hyperlink ref="B69" r:id="rId32" display="VKM Nr.443, datë 3.6.2020"/>
    <hyperlink ref="B70" r:id="rId33" display="VKM Nr. 213, datë 11.3.2020"/>
    <hyperlink ref="B71" r:id="rId34" display="VENDIM Nr.103, datë 5.2.2020-PËR CAKTIMIN E AKSHIT SI NJËSI ZBATUESE PËR NGRITJEN E PORTALIT"/>
    <hyperlink ref="B72" r:id="rId35" display="VENDIM N,489, datë 17.6.2020-PËR PËRDORIMIN E FONDIT TË RINDËRTIMIT PËR FINANCIMIN E RIKONSTRUKSIONIT TË BANESAVE INDIVIDUALE DHE NJËSIVE TË BANIMIT NË NDËRTESA(PALLAT) NË BASHKITË KAMZË DHE KAVAJË"/>
    <hyperlink ref="B73" r:id="rId36" display="VENDIM N,489, datë 17.6.2020-PËR PËRDORIMIN E FONDIT TË RINDËRTIMIT PËR FINANCIMIN E RIKONSTRUKSIONIT TË BANESAVE INDIVIDUALE DHE NJËSIVE TË BANIMIT NË NDËRTESA(PALLAT) NË BASHKITË KAMZË DHE KAVAJË"/>
    <hyperlink ref="B74" r:id="rId37" display="VKM Nr. 9, datë 10.1.2020"/>
    <hyperlink ref="B75" r:id="rId38" display="VKM Nr. 9, datë 10.1.2020"/>
    <hyperlink ref="B76" r:id="rId39" display="VKM Nr. 10, datë 10.1.2020 PËR NJË SHTESË FONDI NË BUXHETIN E VITIT 2020"/>
    <hyperlink ref="B77" r:id="rId40" display="VKM Nr. 10, datë 10.1.2020 PËR NJË SHTESË FONDI NË BUXHETIN E VITIT 2020"/>
    <hyperlink ref="B53" r:id="rId41" display="VKM Nr. 588, datë 22.7.2020"/>
    <hyperlink ref="B32" r:id="rId42" display="VKM Nr.880 Dt.11.11.2020"/>
    <hyperlink ref="B30:B31" r:id="rId43" display="VKM Nr.880 Dt.11.11.2020"/>
    <hyperlink ref="B29" r:id="rId44" display="VKM Nr.887 Dt.04.11.2020"/>
    <hyperlink ref="B28" r:id="rId45" display="VKM Nr.910 Dt.18.11.2020"/>
    <hyperlink ref="B27" r:id="rId46" display="VKM Nr.935 Dt.25.11.2020"/>
    <hyperlink ref="B26" r:id="rId47" display="VKM Nr.935 Dt.25.11.2020"/>
    <hyperlink ref="B25" r:id="rId48" display="VKM Nr. 936 Dt.25.11.2020"/>
    <hyperlink ref="B24" r:id="rId49" display="VKM NR.977 Dt.02.12.2020"/>
    <hyperlink ref="B23" r:id="rId50" display="VKM NR.977 Dt.02.12.2020"/>
    <hyperlink ref="B21" r:id="rId51" display="VKM Nr.980 Dt.02.12.2020"/>
    <hyperlink ref="B22" r:id="rId52" display="VKM Nr.979 Dt.2.12.2020"/>
    <hyperlink ref="B20" r:id="rId53" display="VKM Nr.1009 Dt.09.12.2020"/>
    <hyperlink ref="B19" r:id="rId54" display="VKM Nr.1009 Dt.09.12.2020"/>
    <hyperlink ref="B18" r:id="rId55" display="VKM Nr. 1034 Dt. 16.12. 2020"/>
    <hyperlink ref="B17" r:id="rId56" display="VKM Nr. 1035 Dt. 16.12. 2020"/>
    <hyperlink ref="B16" r:id="rId57" display="VKM Nr.1047 Dt.16.12.2020"/>
    <hyperlink ref="B15" r:id="rId58" display="VKM Nr.1112 Dt16.12.2020"/>
    <hyperlink ref="B14" r:id="rId59" display="VKM Nr.1131 Dt.24.12.2020"/>
    <hyperlink ref="B13" r:id="rId60" display="VKM Nr.1131 Dt.24.12.2020"/>
    <hyperlink ref="B12" r:id="rId61" display="VKM Nr.1133 Dt.24.12.2020"/>
    <hyperlink ref="B11" r:id="rId62" display="VKM Nr.1133 Dt.24.12.2020"/>
    <hyperlink ref="B10" r:id="rId63" display="VKM Nr.1132 Dt.24.12.2020"/>
    <hyperlink ref="B9" r:id="rId64" display="VKM Nr.1132 Dt.24.12.2020"/>
    <hyperlink ref="B7" r:id="rId65" display="VKM Nr.1135 Dt.24.12.2020"/>
    <hyperlink ref="B6" r:id="rId66" display="VKM Nr.1135 Dt.24.12.2020"/>
    <hyperlink ref="B5" r:id="rId67" display="VKM Nr.1136 Dt.24.12.2020"/>
    <hyperlink ref="B4" r:id="rId68" display="VKM Nr.1144 Dt.24.12.2020"/>
    <hyperlink ref="B3" r:id="rId69" display="VKM Nr.1145 Dt.24.12.2020"/>
    <hyperlink ref="B8" r:id="rId70" display="VKM Nr.1134 Dt.24.12.2020"/>
  </hyperlinks>
  <printOptions/>
  <pageMargins left="0.7" right="0.7" top="0.75" bottom="0.75" header="0.3" footer="0.3"/>
  <pageSetup horizontalDpi="600" verticalDpi="600" orientation="portrait" r:id="rId7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H24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.421875" style="0" customWidth="1"/>
    <col min="2" max="2" width="5.00390625" style="0" customWidth="1"/>
    <col min="3" max="3" width="32.28125" style="1" customWidth="1"/>
    <col min="4" max="4" width="16.28125" style="0" customWidth="1"/>
    <col min="5" max="5" width="13.421875" style="0" customWidth="1"/>
    <col min="12" max="12" width="4.00390625" style="0" customWidth="1"/>
    <col min="13" max="13" width="1.7109375" style="0" customWidth="1"/>
  </cols>
  <sheetData>
    <row r="1" ht="15.75" thickBot="1">
      <c r="C1" s="31" t="s">
        <v>215</v>
      </c>
    </row>
    <row r="2" spans="2:8" ht="30">
      <c r="B2" s="80" t="s">
        <v>82</v>
      </c>
      <c r="C2" s="81" t="s">
        <v>68</v>
      </c>
      <c r="D2" s="81" t="s">
        <v>119</v>
      </c>
      <c r="E2" s="82" t="s">
        <v>120</v>
      </c>
      <c r="H2" s="108" t="s">
        <v>151</v>
      </c>
    </row>
    <row r="3" spans="2:5" ht="15">
      <c r="B3" s="14">
        <v>1</v>
      </c>
      <c r="C3" s="4" t="s">
        <v>18</v>
      </c>
      <c r="D3" s="71">
        <v>9907591024</v>
      </c>
      <c r="E3" s="79">
        <f>D3/D21</f>
        <v>0.33524726410957856</v>
      </c>
    </row>
    <row r="4" spans="2:5" ht="15">
      <c r="B4" s="14">
        <v>2</v>
      </c>
      <c r="C4" s="4" t="s">
        <v>51</v>
      </c>
      <c r="D4" s="71">
        <v>7613347844</v>
      </c>
      <c r="E4" s="79">
        <f>D4/D21</f>
        <v>0.25761600667940115</v>
      </c>
    </row>
    <row r="5" spans="2:5" ht="15">
      <c r="B5" s="14">
        <v>3</v>
      </c>
      <c r="C5" s="4" t="s">
        <v>98</v>
      </c>
      <c r="D5" s="71">
        <v>5026925339</v>
      </c>
      <c r="E5" s="79">
        <f>D5/D21</f>
        <v>0.1700981563228145</v>
      </c>
    </row>
    <row r="6" spans="2:5" ht="15">
      <c r="B6" s="14">
        <v>4</v>
      </c>
      <c r="C6" s="4" t="s">
        <v>1</v>
      </c>
      <c r="D6" s="71">
        <v>1346609062</v>
      </c>
      <c r="E6" s="79">
        <f>D6/D21</f>
        <v>0.0455657689913812</v>
      </c>
    </row>
    <row r="7" spans="2:5" ht="15">
      <c r="B7" s="14">
        <v>5</v>
      </c>
      <c r="C7" s="4" t="s">
        <v>2</v>
      </c>
      <c r="D7" s="71">
        <v>1264045870</v>
      </c>
      <c r="E7" s="79">
        <f>D7/D21</f>
        <v>0.04277204404178402</v>
      </c>
    </row>
    <row r="8" spans="2:5" ht="15">
      <c r="B8" s="14">
        <v>6</v>
      </c>
      <c r="C8" s="4" t="s">
        <v>5</v>
      </c>
      <c r="D8" s="71">
        <v>1042671832</v>
      </c>
      <c r="E8" s="79">
        <f>D8/D21</f>
        <v>0.03528131895991372</v>
      </c>
    </row>
    <row r="9" spans="2:5" ht="15">
      <c r="B9" s="14">
        <v>7</v>
      </c>
      <c r="C9" s="4" t="s">
        <v>4</v>
      </c>
      <c r="D9" s="71">
        <v>895899435</v>
      </c>
      <c r="E9" s="79">
        <f>D9/D21</f>
        <v>0.030314920526443728</v>
      </c>
    </row>
    <row r="10" spans="2:5" ht="15">
      <c r="B10" s="14">
        <v>8</v>
      </c>
      <c r="C10" s="4" t="s">
        <v>90</v>
      </c>
      <c r="D10" s="71">
        <v>793100000</v>
      </c>
      <c r="E10" s="79">
        <f>D10/D21</f>
        <v>0.02683645343466761</v>
      </c>
    </row>
    <row r="11" spans="2:5" ht="15">
      <c r="B11" s="14">
        <v>9</v>
      </c>
      <c r="C11" s="4" t="s">
        <v>196</v>
      </c>
      <c r="D11" s="71">
        <v>541697662</v>
      </c>
      <c r="E11" s="79">
        <f>D11/D21</f>
        <v>0.018329648319166957</v>
      </c>
    </row>
    <row r="12" spans="2:5" ht="15">
      <c r="B12" s="14">
        <v>10</v>
      </c>
      <c r="C12" s="4" t="s">
        <v>117</v>
      </c>
      <c r="D12" s="71">
        <v>236627069</v>
      </c>
      <c r="E12" s="79">
        <f>D12/D21</f>
        <v>0.008006848214097062</v>
      </c>
    </row>
    <row r="13" spans="2:5" ht="15">
      <c r="B13" s="14">
        <v>11</v>
      </c>
      <c r="C13" s="4" t="s">
        <v>3</v>
      </c>
      <c r="D13" s="71">
        <v>220450000</v>
      </c>
      <c r="E13" s="79">
        <f>D13/D21</f>
        <v>0.007459458025056707</v>
      </c>
    </row>
    <row r="14" spans="2:5" ht="30">
      <c r="B14" s="14">
        <v>12</v>
      </c>
      <c r="C14" s="4" t="s">
        <v>217</v>
      </c>
      <c r="D14" s="71">
        <v>160000000</v>
      </c>
      <c r="E14" s="79">
        <f>D14/D21</f>
        <v>0.00541398631893433</v>
      </c>
    </row>
    <row r="15" spans="2:5" ht="15">
      <c r="B15" s="14">
        <v>13</v>
      </c>
      <c r="C15" s="4" t="s">
        <v>113</v>
      </c>
      <c r="D15" s="71">
        <v>151539896</v>
      </c>
      <c r="E15" s="79">
        <f>D15/D21</f>
        <v>0.005127718273229571</v>
      </c>
    </row>
    <row r="16" spans="2:5" ht="30">
      <c r="B16" s="14">
        <v>14</v>
      </c>
      <c r="C16" s="4" t="s">
        <v>61</v>
      </c>
      <c r="D16" s="71">
        <v>137420000</v>
      </c>
      <c r="E16" s="107">
        <f>D16/D21</f>
        <v>0.004649937499674723</v>
      </c>
    </row>
    <row r="17" spans="2:5" ht="15">
      <c r="B17" s="14">
        <v>15</v>
      </c>
      <c r="C17" s="4" t="s">
        <v>116</v>
      </c>
      <c r="D17" s="71">
        <v>110900000</v>
      </c>
      <c r="E17" s="107">
        <f>D17/D21</f>
        <v>0.003752569267311358</v>
      </c>
    </row>
    <row r="18" spans="2:5" ht="45">
      <c r="B18" s="14">
        <v>16</v>
      </c>
      <c r="C18" s="4" t="s">
        <v>195</v>
      </c>
      <c r="D18" s="71">
        <v>55000000</v>
      </c>
      <c r="E18" s="107">
        <f>D18/D21</f>
        <v>0.001861057797133676</v>
      </c>
    </row>
    <row r="19" spans="2:5" ht="15">
      <c r="B19" s="14">
        <v>17</v>
      </c>
      <c r="C19" s="4" t="s">
        <v>115</v>
      </c>
      <c r="D19" s="71">
        <v>29820000</v>
      </c>
      <c r="E19" s="107">
        <f>D19/D21</f>
        <v>0.0010090317001913859</v>
      </c>
    </row>
    <row r="20" spans="2:5" ht="15">
      <c r="B20" s="14">
        <v>18</v>
      </c>
      <c r="C20" s="4" t="s">
        <v>59</v>
      </c>
      <c r="D20" s="71">
        <v>19440360</v>
      </c>
      <c r="E20" s="107">
        <f>D20/D21</f>
        <v>0.0006578115192197387</v>
      </c>
    </row>
    <row r="21" spans="2:5" ht="15.75" thickBot="1">
      <c r="B21" s="15"/>
      <c r="C21" s="104" t="s">
        <v>147</v>
      </c>
      <c r="D21" s="105">
        <f>SUM(D3:D20)</f>
        <v>29553085393</v>
      </c>
      <c r="E21" s="106">
        <f>D21/D21</f>
        <v>1</v>
      </c>
    </row>
    <row r="22" spans="3:5" ht="180">
      <c r="C22" s="1" t="s">
        <v>166</v>
      </c>
      <c r="D22" s="8" t="s">
        <v>216</v>
      </c>
      <c r="E22" s="70" t="s">
        <v>148</v>
      </c>
    </row>
    <row r="23" spans="3:5" ht="15">
      <c r="C23" s="1" t="s">
        <v>144</v>
      </c>
      <c r="D23" s="1"/>
      <c r="E23" s="1"/>
    </row>
    <row r="24" ht="15">
      <c r="G24" t="s">
        <v>150</v>
      </c>
    </row>
  </sheetData>
  <sheetProtection/>
  <hyperlinks>
    <hyperlink ref="D22" r:id="rId1" display="https://rindertimi.gov.al/vendime/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17" sqref="J17"/>
    </sheetView>
  </sheetViews>
  <sheetFormatPr defaultColWidth="9.140625" defaultRowHeight="15"/>
  <cols>
    <col min="1" max="1" width="10.421875" style="0" customWidth="1"/>
    <col min="2" max="2" width="24.57421875" style="0" bestFit="1" customWidth="1"/>
    <col min="3" max="7" width="14.28125" style="0" bestFit="1" customWidth="1"/>
    <col min="8" max="12" width="12.57421875" style="0" bestFit="1" customWidth="1"/>
    <col min="13" max="13" width="11.57421875" style="0" bestFit="1" customWidth="1"/>
    <col min="14" max="14" width="14.28125" style="0" bestFit="1" customWidth="1"/>
    <col min="15" max="15" width="12.57421875" style="0" bestFit="1" customWidth="1"/>
    <col min="16" max="17" width="15.28125" style="0" bestFit="1" customWidth="1"/>
    <col min="20" max="20" width="27.00390625" style="0" customWidth="1"/>
    <col min="21" max="21" width="29.421875" style="0" customWidth="1"/>
  </cols>
  <sheetData>
    <row r="1" spans="1:2" ht="15.75" thickBot="1">
      <c r="A1" s="128" t="s">
        <v>154</v>
      </c>
      <c r="B1" t="s">
        <v>175</v>
      </c>
    </row>
    <row r="2" spans="2:20" ht="15">
      <c r="B2" s="87" t="s">
        <v>87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  <c r="T2" s="129" t="s">
        <v>155</v>
      </c>
    </row>
    <row r="3" spans="2:21" ht="22.5" customHeight="1">
      <c r="B3" s="120" t="s">
        <v>122</v>
      </c>
      <c r="C3" s="13" t="s">
        <v>51</v>
      </c>
      <c r="D3" s="112" t="s">
        <v>98</v>
      </c>
      <c r="E3" s="112" t="s">
        <v>1</v>
      </c>
      <c r="F3" s="112" t="s">
        <v>2</v>
      </c>
      <c r="G3" s="112" t="s">
        <v>5</v>
      </c>
      <c r="H3" s="112" t="s">
        <v>4</v>
      </c>
      <c r="I3" s="112" t="s">
        <v>90</v>
      </c>
      <c r="J3" s="112" t="s">
        <v>93</v>
      </c>
      <c r="K3" s="112" t="s">
        <v>3</v>
      </c>
      <c r="L3" s="112" t="s">
        <v>116</v>
      </c>
      <c r="M3" s="112" t="s">
        <v>115</v>
      </c>
      <c r="N3" s="112" t="s">
        <v>18</v>
      </c>
      <c r="O3" s="112" t="s">
        <v>156</v>
      </c>
      <c r="P3" s="142" t="s">
        <v>157</v>
      </c>
      <c r="Q3" s="126" t="s">
        <v>160</v>
      </c>
      <c r="T3" s="112" t="s">
        <v>122</v>
      </c>
      <c r="U3" s="112" t="s">
        <v>158</v>
      </c>
    </row>
    <row r="4" spans="2:21" ht="45">
      <c r="B4" s="141" t="s">
        <v>173</v>
      </c>
      <c r="C4" s="83">
        <v>2151141955</v>
      </c>
      <c r="D4" s="84"/>
      <c r="E4" s="83">
        <v>296969254</v>
      </c>
      <c r="F4" s="71"/>
      <c r="G4" s="71">
        <v>102300000</v>
      </c>
      <c r="H4" s="12">
        <v>64671717</v>
      </c>
      <c r="I4" s="12"/>
      <c r="J4" s="12"/>
      <c r="K4" s="12"/>
      <c r="L4" s="12"/>
      <c r="M4" s="12"/>
      <c r="N4" s="12">
        <v>5489168420</v>
      </c>
      <c r="O4" s="12">
        <v>462607325</v>
      </c>
      <c r="P4" s="143">
        <f>SUM(C4:O4)</f>
        <v>8566858671</v>
      </c>
      <c r="Q4" s="127">
        <f>P4/P7</f>
        <v>69087569.92741935</v>
      </c>
      <c r="T4" s="113" t="s">
        <v>139</v>
      </c>
      <c r="U4" s="121">
        <f>P4/P6</f>
        <v>0.28988034775648713</v>
      </c>
    </row>
    <row r="5" spans="2:21" ht="45">
      <c r="B5" s="141" t="s">
        <v>174</v>
      </c>
      <c r="C5" s="83">
        <v>5462205889</v>
      </c>
      <c r="D5" s="111">
        <v>5026925339</v>
      </c>
      <c r="E5" s="83">
        <v>1049639808</v>
      </c>
      <c r="F5" s="71">
        <v>1264045870</v>
      </c>
      <c r="G5" s="71">
        <v>940371832</v>
      </c>
      <c r="H5" s="12">
        <v>831227718</v>
      </c>
      <c r="I5" s="12">
        <v>793100000</v>
      </c>
      <c r="J5" s="12">
        <v>541697662</v>
      </c>
      <c r="K5" s="12">
        <v>220450000</v>
      </c>
      <c r="L5" s="12">
        <v>110900000</v>
      </c>
      <c r="M5" s="12">
        <v>29820000</v>
      </c>
      <c r="N5" s="12">
        <v>4418422604</v>
      </c>
      <c r="O5" s="12">
        <v>297420000</v>
      </c>
      <c r="P5" s="143">
        <f>SUM(C5:O5)</f>
        <v>20986226722</v>
      </c>
      <c r="Q5" s="127">
        <f>P5/P7</f>
        <v>169243763.88709676</v>
      </c>
      <c r="T5" s="113" t="s">
        <v>140</v>
      </c>
      <c r="U5" s="121">
        <f>P5/P6</f>
        <v>0.7101196522435129</v>
      </c>
    </row>
    <row r="6" spans="2:21" ht="15.75" thickBot="1">
      <c r="B6" s="92" t="s">
        <v>0</v>
      </c>
      <c r="C6" s="93">
        <f>C4+C5</f>
        <v>7613347844</v>
      </c>
      <c r="D6" s="93">
        <f aca="true" t="shared" si="0" ref="D6:O6">D4+D5</f>
        <v>5026925339</v>
      </c>
      <c r="E6" s="93">
        <f t="shared" si="0"/>
        <v>1346609062</v>
      </c>
      <c r="F6" s="93">
        <f t="shared" si="0"/>
        <v>1264045870</v>
      </c>
      <c r="G6" s="93">
        <f t="shared" si="0"/>
        <v>1042671832</v>
      </c>
      <c r="H6" s="93">
        <f t="shared" si="0"/>
        <v>895899435</v>
      </c>
      <c r="I6" s="93">
        <f t="shared" si="0"/>
        <v>793100000</v>
      </c>
      <c r="J6" s="93">
        <f t="shared" si="0"/>
        <v>541697662</v>
      </c>
      <c r="K6" s="93">
        <f t="shared" si="0"/>
        <v>220450000</v>
      </c>
      <c r="L6" s="93">
        <f t="shared" si="0"/>
        <v>110900000</v>
      </c>
      <c r="M6" s="93">
        <f t="shared" si="0"/>
        <v>29820000</v>
      </c>
      <c r="N6" s="93">
        <f t="shared" si="0"/>
        <v>9907591024</v>
      </c>
      <c r="O6" s="93">
        <f t="shared" si="0"/>
        <v>760027325</v>
      </c>
      <c r="P6" s="144">
        <f>P4+P5</f>
        <v>29553085393</v>
      </c>
      <c r="T6" s="115" t="s">
        <v>0</v>
      </c>
      <c r="U6" s="122">
        <f>U4+U5</f>
        <v>1</v>
      </c>
    </row>
    <row r="7" spans="2:16" ht="15">
      <c r="B7" t="s">
        <v>159</v>
      </c>
      <c r="P7">
        <v>124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zoomScale="60" zoomScaleNormal="60" zoomScalePageLayoutView="0" workbookViewId="0" topLeftCell="B1">
      <selection activeCell="B3" sqref="B3:B12"/>
    </sheetView>
  </sheetViews>
  <sheetFormatPr defaultColWidth="35.140625" defaultRowHeight="15"/>
  <cols>
    <col min="1" max="1" width="6.8515625" style="16" hidden="1" customWidth="1"/>
    <col min="2" max="2" width="35.140625" style="16" customWidth="1"/>
    <col min="3" max="3" width="1.1484375" style="16" hidden="1" customWidth="1"/>
    <col min="4" max="4" width="29.00390625" style="16" customWidth="1"/>
    <col min="5" max="5" width="57.421875" style="16" customWidth="1"/>
    <col min="6" max="6" width="18.421875" style="16" hidden="1" customWidth="1"/>
    <col min="7" max="7" width="82.421875" style="16" customWidth="1"/>
    <col min="8" max="8" width="35.140625" style="16" customWidth="1"/>
    <col min="9" max="9" width="20.28125" style="16" customWidth="1"/>
    <col min="10" max="10" width="19.140625" style="16" customWidth="1"/>
    <col min="11" max="11" width="21.8515625" style="16" customWidth="1"/>
    <col min="12" max="16384" width="35.140625" style="16" customWidth="1"/>
  </cols>
  <sheetData>
    <row r="1" spans="1:6" ht="15.75" thickBot="1">
      <c r="A1" s="1"/>
      <c r="B1" s="31" t="s">
        <v>121</v>
      </c>
      <c r="C1" s="1"/>
      <c r="D1" s="1"/>
      <c r="E1" s="1"/>
      <c r="F1" s="1"/>
    </row>
    <row r="2" spans="1:6" ht="36.75" customHeight="1" thickBot="1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79</v>
      </c>
      <c r="F2" s="101" t="s">
        <v>88</v>
      </c>
    </row>
    <row r="3" spans="1:11" ht="23.25" customHeight="1">
      <c r="A3" s="77">
        <v>1</v>
      </c>
      <c r="B3" s="149" t="s">
        <v>14</v>
      </c>
      <c r="C3" s="4" t="s">
        <v>8</v>
      </c>
      <c r="D3" s="59">
        <v>321711036</v>
      </c>
      <c r="E3" s="4" t="s">
        <v>184</v>
      </c>
      <c r="F3" s="5" t="s">
        <v>51</v>
      </c>
      <c r="H3" s="87" t="s">
        <v>122</v>
      </c>
      <c r="I3" s="88" t="s">
        <v>87</v>
      </c>
      <c r="J3" s="88" t="s">
        <v>123</v>
      </c>
      <c r="K3" s="89" t="s">
        <v>124</v>
      </c>
    </row>
    <row r="4" spans="1:11" ht="46.5" customHeight="1">
      <c r="A4" s="45">
        <v>1.1</v>
      </c>
      <c r="B4" s="149" t="s">
        <v>15</v>
      </c>
      <c r="C4" s="37" t="s">
        <v>185</v>
      </c>
      <c r="D4" s="59">
        <v>1264902747</v>
      </c>
      <c r="E4" s="4" t="s">
        <v>186</v>
      </c>
      <c r="F4" s="5" t="s">
        <v>51</v>
      </c>
      <c r="H4" s="90" t="s">
        <v>139</v>
      </c>
      <c r="I4" s="83">
        <f>D3+D5+D6+D11+D12</f>
        <v>2151141955</v>
      </c>
      <c r="J4" s="84">
        <f>I4/I6</f>
        <v>0.28254875503886145</v>
      </c>
      <c r="K4" s="91">
        <f>I4/I7</f>
        <v>17347918.991935484</v>
      </c>
    </row>
    <row r="5" spans="1:11" ht="41.25" customHeight="1">
      <c r="A5" s="45">
        <v>1.1</v>
      </c>
      <c r="B5" s="149" t="s">
        <v>19</v>
      </c>
      <c r="C5" s="37" t="s">
        <v>187</v>
      </c>
      <c r="D5" s="59">
        <v>500000000</v>
      </c>
      <c r="E5" s="4" t="s">
        <v>188</v>
      </c>
      <c r="F5" s="5" t="s">
        <v>51</v>
      </c>
      <c r="H5" s="90" t="s">
        <v>140</v>
      </c>
      <c r="I5" s="83">
        <f>D4+D7+D8+D9+D10</f>
        <v>5462205889</v>
      </c>
      <c r="J5" s="84">
        <f>I5/I6</f>
        <v>0.7174512449611385</v>
      </c>
      <c r="K5" s="91">
        <f>I5/I7</f>
        <v>44050047.491935484</v>
      </c>
    </row>
    <row r="6" spans="1:11" ht="43.5" customHeight="1" thickBot="1">
      <c r="A6" s="45">
        <v>1.1</v>
      </c>
      <c r="B6" s="149" t="s">
        <v>22</v>
      </c>
      <c r="C6" s="37" t="s">
        <v>189</v>
      </c>
      <c r="D6" s="59">
        <v>1004553919</v>
      </c>
      <c r="E6" s="4" t="s">
        <v>75</v>
      </c>
      <c r="F6" s="5" t="s">
        <v>51</v>
      </c>
      <c r="H6" s="92" t="s">
        <v>0</v>
      </c>
      <c r="I6" s="93">
        <f>I4+I5</f>
        <v>7613347844</v>
      </c>
      <c r="J6" s="94">
        <f>I6/I6</f>
        <v>1</v>
      </c>
      <c r="K6" s="95">
        <f>I6/I7</f>
        <v>61397966.48387097</v>
      </c>
    </row>
    <row r="7" spans="1:11" ht="39.75" customHeight="1">
      <c r="A7" s="45">
        <v>1</v>
      </c>
      <c r="B7" s="149" t="s">
        <v>223</v>
      </c>
      <c r="C7" s="37" t="s">
        <v>176</v>
      </c>
      <c r="D7" s="59">
        <v>529655000</v>
      </c>
      <c r="E7" s="4" t="s">
        <v>199</v>
      </c>
      <c r="F7" s="5" t="s">
        <v>51</v>
      </c>
      <c r="H7" s="85" t="s">
        <v>84</v>
      </c>
      <c r="I7" s="85">
        <v>124</v>
      </c>
      <c r="J7" s="86"/>
      <c r="K7" s="85"/>
    </row>
    <row r="8" spans="1:6" ht="48" customHeight="1" thickBot="1">
      <c r="A8" s="45">
        <v>1</v>
      </c>
      <c r="B8" s="149" t="s">
        <v>44</v>
      </c>
      <c r="C8" s="37" t="s">
        <v>176</v>
      </c>
      <c r="D8" s="59">
        <v>87358750</v>
      </c>
      <c r="E8" s="4" t="s">
        <v>105</v>
      </c>
      <c r="F8" s="5" t="s">
        <v>51</v>
      </c>
    </row>
    <row r="9" spans="1:6" ht="51" customHeight="1" thickBot="1">
      <c r="A9" s="43">
        <v>1</v>
      </c>
      <c r="B9" s="149" t="s">
        <v>47</v>
      </c>
      <c r="C9" s="44" t="s">
        <v>176</v>
      </c>
      <c r="D9" s="72">
        <v>2877069392</v>
      </c>
      <c r="E9" s="23" t="s">
        <v>205</v>
      </c>
      <c r="F9" s="24" t="s">
        <v>51</v>
      </c>
    </row>
    <row r="10" spans="1:6" ht="34.5" customHeight="1" thickBot="1">
      <c r="A10" s="45">
        <v>1</v>
      </c>
      <c r="B10" s="149" t="s">
        <v>236</v>
      </c>
      <c r="C10" s="37" t="s">
        <v>176</v>
      </c>
      <c r="D10" s="59">
        <v>703220000</v>
      </c>
      <c r="E10" s="18" t="s">
        <v>210</v>
      </c>
      <c r="F10" s="5" t="s">
        <v>51</v>
      </c>
    </row>
    <row r="11" spans="1:6" ht="40.5" customHeight="1" thickBot="1">
      <c r="A11" s="45">
        <v>1</v>
      </c>
      <c r="B11" s="149" t="s">
        <v>248</v>
      </c>
      <c r="C11" s="39" t="s">
        <v>176</v>
      </c>
      <c r="D11" s="74">
        <v>124877000</v>
      </c>
      <c r="E11" s="18" t="s">
        <v>60</v>
      </c>
      <c r="F11" s="19" t="s">
        <v>51</v>
      </c>
    </row>
    <row r="12" spans="1:6" ht="48" customHeight="1" thickBot="1">
      <c r="A12" s="45">
        <v>1</v>
      </c>
      <c r="B12" s="149" t="s">
        <v>250</v>
      </c>
      <c r="C12" s="44" t="s">
        <v>62</v>
      </c>
      <c r="D12" s="72">
        <v>200000000</v>
      </c>
      <c r="E12" s="23" t="s">
        <v>63</v>
      </c>
      <c r="F12" s="24" t="s">
        <v>51</v>
      </c>
    </row>
    <row r="13" spans="1:6" ht="15.75" thickBot="1">
      <c r="A13" s="51"/>
      <c r="B13" s="17" t="s">
        <v>0</v>
      </c>
      <c r="C13" s="17"/>
      <c r="D13" s="75">
        <f>SUM(D3:D12)</f>
        <v>7613347844</v>
      </c>
      <c r="E13" s="17"/>
      <c r="F13" s="52"/>
    </row>
    <row r="14" spans="2:5" ht="30">
      <c r="B14" s="1" t="s">
        <v>178</v>
      </c>
      <c r="C14" s="103" t="s">
        <v>6</v>
      </c>
      <c r="D14" s="103" t="s">
        <v>6</v>
      </c>
      <c r="E14" s="70" t="s">
        <v>145</v>
      </c>
    </row>
    <row r="15" spans="2:4" ht="15">
      <c r="B15" s="1" t="s">
        <v>144</v>
      </c>
      <c r="C15" s="1"/>
      <c r="D15" s="1"/>
    </row>
  </sheetData>
  <sheetProtection/>
  <hyperlinks>
    <hyperlink ref="C14" r:id="rId1" display="https://rindertimi.gov.al/vendime/"/>
    <hyperlink ref="D14" r:id="rId2" display="https://rindertimi.gov.al/vendime/"/>
    <hyperlink ref="B3" r:id="rId3" display="VKM Nr.1134 Dt.24.12.2020"/>
    <hyperlink ref="B4" r:id="rId4" display="VKM Nr.1132 Dt.24.12.2020"/>
    <hyperlink ref="B5" r:id="rId5" display="VKM Nr.1133 Dt.24.12.2020"/>
    <hyperlink ref="B6" r:id="rId6" display="VKM Nr.1131 Dt.24.12.2020"/>
    <hyperlink ref="B7" r:id="rId7" display="VKM Nr.732 Dt.2020.16.09"/>
    <hyperlink ref="B8" r:id="rId8" display="VKM Nr650 Dt.2020.13.08"/>
    <hyperlink ref="B9" r:id="rId9" display="VKM Nr.645 Dt.2020.03.08"/>
    <hyperlink ref="B10" r:id="rId10" display="vendim-2020-07-08-540"/>
    <hyperlink ref="B11" r:id="rId11" display="VKM Nr. 9, datë 10.1.2020"/>
    <hyperlink ref="B12" r:id="rId12" display="VKM Nr. 10, datë 10.1.2020 PËR NJË SHTESË FONDI NË BUXHETIN E VITIT 2020"/>
  </hyperlinks>
  <printOptions/>
  <pageMargins left="0.7" right="0.7" top="0.75" bottom="0.75" header="0.3" footer="0.3"/>
  <pageSetup horizontalDpi="600" verticalDpi="600" orientation="portrait" r:id="rId14"/>
  <drawing r:id="rId1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L15"/>
  <sheetViews>
    <sheetView zoomScale="90" zoomScaleNormal="90" zoomScalePageLayoutView="0" workbookViewId="0" topLeftCell="C7">
      <selection activeCell="C17" sqref="C17"/>
    </sheetView>
  </sheetViews>
  <sheetFormatPr defaultColWidth="7.8515625" defaultRowHeight="15"/>
  <cols>
    <col min="1" max="1" width="3.00390625" style="16" customWidth="1"/>
    <col min="2" max="2" width="5.00390625" style="16" bestFit="1" customWidth="1"/>
    <col min="3" max="3" width="22.140625" style="16" customWidth="1"/>
    <col min="4" max="4" width="11.8515625" style="16" hidden="1" customWidth="1"/>
    <col min="5" max="5" width="17.7109375" style="16" bestFit="1" customWidth="1"/>
    <col min="6" max="6" width="55.8515625" style="16" customWidth="1"/>
    <col min="7" max="7" width="17.140625" style="16" hidden="1" customWidth="1"/>
    <col min="8" max="8" width="9.7109375" style="16" customWidth="1"/>
    <col min="9" max="9" width="37.7109375" style="16" customWidth="1"/>
    <col min="10" max="10" width="15.00390625" style="16" bestFit="1" customWidth="1"/>
    <col min="11" max="11" width="7.8515625" style="16" customWidth="1"/>
    <col min="12" max="12" width="15.57421875" style="16" customWidth="1"/>
    <col min="13" max="16384" width="7.8515625" style="16" customWidth="1"/>
  </cols>
  <sheetData>
    <row r="2" spans="2:7" ht="15.75" thickBot="1">
      <c r="B2" s="1"/>
      <c r="C2" s="31" t="s">
        <v>127</v>
      </c>
      <c r="D2" s="1"/>
      <c r="E2" s="1"/>
      <c r="F2" s="1"/>
      <c r="G2" s="1"/>
    </row>
    <row r="3" spans="2:7" ht="30">
      <c r="B3" s="32" t="s">
        <v>69</v>
      </c>
      <c r="C3" s="100" t="s">
        <v>64</v>
      </c>
      <c r="D3" s="100" t="s">
        <v>65</v>
      </c>
      <c r="E3" s="35" t="s">
        <v>87</v>
      </c>
      <c r="F3" s="100" t="s">
        <v>179</v>
      </c>
      <c r="G3" s="33" t="s">
        <v>88</v>
      </c>
    </row>
    <row r="4" spans="2:7" ht="30.75" thickBot="1">
      <c r="B4" s="36">
        <v>1</v>
      </c>
      <c r="C4" s="149" t="s">
        <v>255</v>
      </c>
      <c r="D4" s="37" t="s">
        <v>8</v>
      </c>
      <c r="E4" s="58">
        <v>65345274</v>
      </c>
      <c r="F4" s="4" t="s">
        <v>97</v>
      </c>
      <c r="G4" s="4" t="s">
        <v>98</v>
      </c>
    </row>
    <row r="5" spans="2:12" ht="30">
      <c r="B5" s="36">
        <v>1</v>
      </c>
      <c r="C5" s="149" t="s">
        <v>253</v>
      </c>
      <c r="D5" s="37" t="s">
        <v>8</v>
      </c>
      <c r="E5" s="58">
        <v>63250000</v>
      </c>
      <c r="F5" s="4" t="s">
        <v>96</v>
      </c>
      <c r="G5" s="4" t="s">
        <v>98</v>
      </c>
      <c r="I5" s="87" t="s">
        <v>122</v>
      </c>
      <c r="J5" s="88" t="s">
        <v>87</v>
      </c>
      <c r="K5" s="88" t="s">
        <v>123</v>
      </c>
      <c r="L5" s="89" t="s">
        <v>124</v>
      </c>
    </row>
    <row r="6" spans="2:12" ht="30">
      <c r="B6" s="36">
        <v>1</v>
      </c>
      <c r="C6" s="149" t="s">
        <v>222</v>
      </c>
      <c r="D6" s="37" t="s">
        <v>8</v>
      </c>
      <c r="E6" s="58">
        <v>763250000</v>
      </c>
      <c r="F6" s="4" t="s">
        <v>74</v>
      </c>
      <c r="G6" s="4" t="s">
        <v>98</v>
      </c>
      <c r="I6" s="90" t="s">
        <v>126</v>
      </c>
      <c r="J6" s="83">
        <f>E4+E5+E6+E7+E8+E9+E10+E11+E12</f>
        <v>5026925339</v>
      </c>
      <c r="K6" s="84">
        <f>J6/J7</f>
        <v>1</v>
      </c>
      <c r="L6" s="91">
        <f>J6/J8</f>
        <v>40539720.47580645</v>
      </c>
    </row>
    <row r="7" spans="2:12" ht="30.75" thickBot="1">
      <c r="B7" s="36">
        <v>1</v>
      </c>
      <c r="C7" s="149" t="s">
        <v>225</v>
      </c>
      <c r="D7" s="37" t="s">
        <v>8</v>
      </c>
      <c r="E7" s="58">
        <v>76455000</v>
      </c>
      <c r="F7" s="4" t="s">
        <v>52</v>
      </c>
      <c r="G7" s="4" t="s">
        <v>98</v>
      </c>
      <c r="I7" s="92" t="s">
        <v>0</v>
      </c>
      <c r="J7" s="93">
        <f>J6</f>
        <v>5026925339</v>
      </c>
      <c r="K7" s="94">
        <f>J7/J7</f>
        <v>1</v>
      </c>
      <c r="L7" s="95">
        <f>J7/J8</f>
        <v>40539720.47580645</v>
      </c>
    </row>
    <row r="8" spans="2:12" ht="30.75" thickBot="1">
      <c r="B8" s="36">
        <v>1</v>
      </c>
      <c r="C8" s="149" t="s">
        <v>43</v>
      </c>
      <c r="D8" s="37" t="s">
        <v>8</v>
      </c>
      <c r="E8" s="58">
        <v>28608306</v>
      </c>
      <c r="F8" s="4" t="s">
        <v>104</v>
      </c>
      <c r="G8" s="4" t="s">
        <v>98</v>
      </c>
      <c r="I8" s="85" t="s">
        <v>84</v>
      </c>
      <c r="J8" s="85">
        <v>124</v>
      </c>
      <c r="K8" s="86"/>
      <c r="L8" s="85"/>
    </row>
    <row r="9" spans="2:7" ht="60">
      <c r="B9" s="36">
        <v>1</v>
      </c>
      <c r="C9" s="149" t="s">
        <v>228</v>
      </c>
      <c r="D9" s="37" t="s">
        <v>8</v>
      </c>
      <c r="E9" s="58">
        <v>136950000</v>
      </c>
      <c r="F9" s="18" t="s">
        <v>107</v>
      </c>
      <c r="G9" s="4" t="s">
        <v>98</v>
      </c>
    </row>
    <row r="10" spans="2:7" ht="30.75" thickBot="1">
      <c r="B10" s="36">
        <v>1</v>
      </c>
      <c r="C10" s="149" t="s">
        <v>230</v>
      </c>
      <c r="D10" s="41" t="s">
        <v>8</v>
      </c>
      <c r="E10" s="62">
        <v>281076016</v>
      </c>
      <c r="F10" s="21" t="s">
        <v>54</v>
      </c>
      <c r="G10" s="21" t="s">
        <v>98</v>
      </c>
    </row>
    <row r="11" spans="2:7" ht="30.75" thickBot="1">
      <c r="B11" s="36">
        <v>1</v>
      </c>
      <c r="C11" s="149" t="s">
        <v>233</v>
      </c>
      <c r="D11" s="41" t="s">
        <v>8</v>
      </c>
      <c r="E11" s="62">
        <v>391200000</v>
      </c>
      <c r="F11" s="4" t="s">
        <v>74</v>
      </c>
      <c r="G11" s="21" t="s">
        <v>98</v>
      </c>
    </row>
    <row r="12" spans="2:7" ht="45.75" thickBot="1">
      <c r="B12" s="40">
        <v>1</v>
      </c>
      <c r="C12" s="149" t="s">
        <v>235</v>
      </c>
      <c r="D12" s="47" t="s">
        <v>8</v>
      </c>
      <c r="E12" s="66">
        <v>3220790743</v>
      </c>
      <c r="F12" s="48" t="s">
        <v>111</v>
      </c>
      <c r="G12" s="48" t="s">
        <v>98</v>
      </c>
    </row>
    <row r="13" spans="2:7" ht="15.75" thickBot="1">
      <c r="B13" s="49"/>
      <c r="C13" s="147" t="s">
        <v>0</v>
      </c>
      <c r="D13" s="50"/>
      <c r="E13" s="67">
        <f>SUM(E4:E12)</f>
        <v>5026925339</v>
      </c>
      <c r="F13" s="50"/>
      <c r="G13" s="50"/>
    </row>
    <row r="14" spans="3:6" ht="30">
      <c r="C14" s="1" t="s">
        <v>142</v>
      </c>
      <c r="D14" s="103" t="s">
        <v>6</v>
      </c>
      <c r="E14" s="103" t="s">
        <v>6</v>
      </c>
      <c r="F14" s="70" t="s">
        <v>145</v>
      </c>
    </row>
    <row r="15" spans="3:5" ht="15">
      <c r="C15" s="1" t="s">
        <v>144</v>
      </c>
      <c r="D15" s="1"/>
      <c r="E15" s="1"/>
    </row>
  </sheetData>
  <sheetProtection/>
  <hyperlinks>
    <hyperlink ref="D14" r:id="rId1" display="https://rindertimi.gov.al/vendime/"/>
    <hyperlink ref="E14" r:id="rId2" display="https://rindertimi.gov.al/vendime/"/>
    <hyperlink ref="C4" r:id="rId3" display="VKM Nr.935 Dt.25.11.2020"/>
    <hyperlink ref="C5" r:id="rId4" display="VKM Nr.880 Dt.11.11.2020"/>
    <hyperlink ref="C6" r:id="rId5" display="VKM Nr.732 Dt.2020.16.09"/>
    <hyperlink ref="C7" r:id="rId6" display="VKN Nr.731 Dt.2020.16.09"/>
    <hyperlink ref="C8" r:id="rId7" display="VKM Nr.687 Dt.2020.02.09"/>
    <hyperlink ref="C9" r:id="rId8" display="VKM Nr.646 Dt.2020.03.08"/>
    <hyperlink ref="C10" r:id="rId9" display="VKM Nr.644 Dt.2020.03.08"/>
    <hyperlink ref="C11" r:id="rId10" display="vkm 562 15.7.2020"/>
    <hyperlink ref="C12" r:id="rId11" display="vendim-2020-07-08-540"/>
  </hyperlinks>
  <printOptions/>
  <pageMargins left="0.7" right="0.7" top="0.75" bottom="0.75" header="0.3" footer="0.3"/>
  <pageSetup horizontalDpi="600" verticalDpi="600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10"/>
  <sheetViews>
    <sheetView zoomScale="80" zoomScaleNormal="80" zoomScalePageLayoutView="0" workbookViewId="0" topLeftCell="B1">
      <selection activeCell="B7" sqref="B3:B7"/>
    </sheetView>
  </sheetViews>
  <sheetFormatPr defaultColWidth="16.57421875" defaultRowHeight="15"/>
  <cols>
    <col min="1" max="1" width="5.00390625" style="16" hidden="1" customWidth="1"/>
    <col min="2" max="3" width="16.57421875" style="16" customWidth="1"/>
    <col min="4" max="4" width="17.7109375" style="16" bestFit="1" customWidth="1"/>
    <col min="5" max="5" width="57.7109375" style="16" customWidth="1"/>
    <col min="6" max="6" width="0" style="16" hidden="1" customWidth="1"/>
    <col min="7" max="7" width="41.140625" style="16" customWidth="1"/>
    <col min="8" max="16384" width="16.57421875" style="16" customWidth="1"/>
  </cols>
  <sheetData>
    <row r="1" spans="1:6" ht="15.75" thickBot="1">
      <c r="A1" s="1"/>
      <c r="B1" s="31" t="s">
        <v>128</v>
      </c>
      <c r="C1" s="1"/>
      <c r="D1" s="1"/>
      <c r="E1" s="1"/>
      <c r="F1" s="1"/>
    </row>
    <row r="2" spans="1:6" ht="30.75" thickBot="1">
      <c r="A2" s="76" t="s">
        <v>69</v>
      </c>
      <c r="B2" s="34" t="s">
        <v>64</v>
      </c>
      <c r="C2" s="100" t="s">
        <v>65</v>
      </c>
      <c r="D2" s="35" t="s">
        <v>87</v>
      </c>
      <c r="E2" s="100" t="s">
        <v>179</v>
      </c>
      <c r="F2" s="56" t="s">
        <v>88</v>
      </c>
    </row>
    <row r="3" spans="1:11" ht="30">
      <c r="A3" s="45">
        <v>1</v>
      </c>
      <c r="B3" s="149" t="s">
        <v>38</v>
      </c>
      <c r="C3" s="37" t="s">
        <v>8</v>
      </c>
      <c r="D3" s="58">
        <v>296969254</v>
      </c>
      <c r="E3" s="4" t="s">
        <v>100</v>
      </c>
      <c r="F3" s="5" t="s">
        <v>1</v>
      </c>
      <c r="H3" s="102" t="s">
        <v>122</v>
      </c>
      <c r="I3" s="88" t="s">
        <v>87</v>
      </c>
      <c r="J3" s="88" t="s">
        <v>123</v>
      </c>
      <c r="K3" s="89" t="s">
        <v>124</v>
      </c>
    </row>
    <row r="4" spans="1:11" ht="75">
      <c r="A4" s="45">
        <v>1</v>
      </c>
      <c r="B4" s="149" t="s">
        <v>42</v>
      </c>
      <c r="C4" s="37" t="s">
        <v>8</v>
      </c>
      <c r="D4" s="58">
        <v>65164800</v>
      </c>
      <c r="E4" s="4" t="s">
        <v>103</v>
      </c>
      <c r="F4" s="5" t="s">
        <v>1</v>
      </c>
      <c r="H4" s="90" t="s">
        <v>125</v>
      </c>
      <c r="I4" s="83">
        <f>D3</f>
        <v>296969254</v>
      </c>
      <c r="J4" s="84">
        <f>I4/I6</f>
        <v>0.22053115665131326</v>
      </c>
      <c r="K4" s="91">
        <f>I4/I7</f>
        <v>2394913.3387096776</v>
      </c>
    </row>
    <row r="5" spans="1:11" ht="60">
      <c r="A5" s="45">
        <v>1</v>
      </c>
      <c r="B5" s="149" t="s">
        <v>226</v>
      </c>
      <c r="C5" s="38" t="s">
        <v>8</v>
      </c>
      <c r="D5" s="65">
        <v>56930280</v>
      </c>
      <c r="E5" s="6" t="s">
        <v>73</v>
      </c>
      <c r="F5" s="7" t="s">
        <v>1</v>
      </c>
      <c r="H5" s="90" t="s">
        <v>126</v>
      </c>
      <c r="I5" s="83">
        <f>D4+D5+D6+D7</f>
        <v>1049639808</v>
      </c>
      <c r="J5" s="84">
        <f>I5/I6</f>
        <v>0.7794688433486867</v>
      </c>
      <c r="K5" s="91">
        <f>I5/I7</f>
        <v>8464837.161290323</v>
      </c>
    </row>
    <row r="6" spans="1:11" ht="60.75" thickBot="1">
      <c r="A6" s="78">
        <v>1</v>
      </c>
      <c r="B6" s="149" t="s">
        <v>227</v>
      </c>
      <c r="C6" s="41" t="s">
        <v>8</v>
      </c>
      <c r="D6" s="62">
        <v>96600000</v>
      </c>
      <c r="E6" s="21" t="s">
        <v>106</v>
      </c>
      <c r="F6" s="22" t="s">
        <v>1</v>
      </c>
      <c r="H6" s="92" t="s">
        <v>0</v>
      </c>
      <c r="I6" s="93">
        <f>I4+I5</f>
        <v>1346609062</v>
      </c>
      <c r="J6" s="94">
        <f>I6/I6</f>
        <v>1</v>
      </c>
      <c r="K6" s="95">
        <f>I6/I7</f>
        <v>10859750.5</v>
      </c>
    </row>
    <row r="7" spans="1:11" ht="60">
      <c r="A7" s="45">
        <v>1</v>
      </c>
      <c r="B7" s="149" t="s">
        <v>231</v>
      </c>
      <c r="C7" s="39" t="s">
        <v>8</v>
      </c>
      <c r="D7" s="63">
        <v>830944728</v>
      </c>
      <c r="E7" s="18" t="s">
        <v>106</v>
      </c>
      <c r="F7" s="19" t="s">
        <v>1</v>
      </c>
      <c r="H7" s="85" t="s">
        <v>84</v>
      </c>
      <c r="I7" s="85">
        <v>124</v>
      </c>
      <c r="J7" s="86"/>
      <c r="K7" s="85"/>
    </row>
    <row r="8" spans="1:6" ht="15.75" thickBot="1">
      <c r="A8" s="51"/>
      <c r="B8" s="51" t="s">
        <v>0</v>
      </c>
      <c r="C8" s="17"/>
      <c r="D8" s="64">
        <f>SUM(D3:D7)</f>
        <v>1346609062</v>
      </c>
      <c r="E8" s="17"/>
      <c r="F8" s="52"/>
    </row>
    <row r="9" spans="2:5" ht="60">
      <c r="B9" s="1" t="s">
        <v>142</v>
      </c>
      <c r="C9" s="103" t="s">
        <v>6</v>
      </c>
      <c r="D9" s="103" t="s">
        <v>6</v>
      </c>
      <c r="E9" s="70" t="s">
        <v>145</v>
      </c>
    </row>
    <row r="10" spans="2:4" ht="15">
      <c r="B10" s="1" t="s">
        <v>144</v>
      </c>
      <c r="C10" s="1"/>
      <c r="D10" s="1"/>
    </row>
  </sheetData>
  <sheetProtection/>
  <hyperlinks>
    <hyperlink ref="C9" r:id="rId1" display="https://rindertimi.gov.al/vendime/"/>
    <hyperlink ref="D9" r:id="rId2" display="https://rindertimi.gov.al/vendime/"/>
    <hyperlink ref="B3" r:id="rId3" display="VKM Nr.887 Dt.04.11.2020"/>
    <hyperlink ref="B4" r:id="rId4" display="VKN Nr.731 Dt.2020.16.09"/>
    <hyperlink ref="B5" r:id="rId5" display="VKM Nr650 Dt.2020.13.08"/>
    <hyperlink ref="B6" r:id="rId6" display="VKM Nr.649 Dt.2020.13.08"/>
    <hyperlink ref="B7" r:id="rId7" display="vkm 562 15.7.2020"/>
  </hyperlinks>
  <printOptions/>
  <pageMargins left="0.7" right="0.7" top="0.75" bottom="0.75" header="0.3" footer="0.3"/>
  <pageSetup horizontalDpi="600" verticalDpi="600" orientation="portrait" r:id="rId9"/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="70" zoomScaleNormal="70" zoomScalePageLayoutView="0" workbookViewId="0" topLeftCell="B1">
      <selection activeCell="B3" sqref="B3:B9"/>
    </sheetView>
  </sheetViews>
  <sheetFormatPr defaultColWidth="16.57421875" defaultRowHeight="15"/>
  <cols>
    <col min="1" max="1" width="0" style="16" hidden="1" customWidth="1"/>
    <col min="2" max="2" width="16.57421875" style="16" customWidth="1"/>
    <col min="3" max="3" width="0" style="16" hidden="1" customWidth="1"/>
    <col min="4" max="4" width="19.57421875" style="16" bestFit="1" customWidth="1"/>
    <col min="5" max="5" width="57.421875" style="16" customWidth="1"/>
    <col min="6" max="6" width="0" style="16" hidden="1" customWidth="1"/>
    <col min="7" max="7" width="22.421875" style="16" customWidth="1"/>
    <col min="8" max="8" width="16.57421875" style="16" customWidth="1"/>
    <col min="9" max="9" width="19.8515625" style="16" customWidth="1"/>
    <col min="10" max="16384" width="16.57421875" style="16" customWidth="1"/>
  </cols>
  <sheetData>
    <row r="1" spans="1:6" ht="15.75" thickBot="1">
      <c r="A1" s="1"/>
      <c r="B1" s="31" t="s">
        <v>83</v>
      </c>
      <c r="C1" s="1"/>
      <c r="D1" s="1"/>
      <c r="E1" s="1"/>
      <c r="F1" s="1"/>
    </row>
    <row r="2" spans="1:6" ht="30.75" thickBot="1">
      <c r="A2" s="32" t="s">
        <v>69</v>
      </c>
      <c r="B2" s="137" t="s">
        <v>64</v>
      </c>
      <c r="C2" s="100" t="s">
        <v>65</v>
      </c>
      <c r="D2" s="35" t="s">
        <v>87</v>
      </c>
      <c r="E2" s="100" t="s">
        <v>179</v>
      </c>
      <c r="F2" s="33" t="s">
        <v>80</v>
      </c>
    </row>
    <row r="3" spans="1:11" ht="45">
      <c r="A3" s="45">
        <v>1</v>
      </c>
      <c r="B3" s="149" t="s">
        <v>24</v>
      </c>
      <c r="C3" s="37" t="s">
        <v>8</v>
      </c>
      <c r="D3" s="58">
        <v>240505492</v>
      </c>
      <c r="E3" s="4" t="s">
        <v>25</v>
      </c>
      <c r="F3" s="4" t="s">
        <v>2</v>
      </c>
      <c r="H3" s="87" t="s">
        <v>122</v>
      </c>
      <c r="I3" s="88" t="s">
        <v>87</v>
      </c>
      <c r="J3" s="88" t="s">
        <v>123</v>
      </c>
      <c r="K3" s="89" t="s">
        <v>124</v>
      </c>
    </row>
    <row r="4" spans="1:11" ht="60">
      <c r="A4" s="45">
        <v>1</v>
      </c>
      <c r="B4" s="149" t="s">
        <v>28</v>
      </c>
      <c r="C4" s="37" t="s">
        <v>8</v>
      </c>
      <c r="D4" s="58">
        <v>108540027</v>
      </c>
      <c r="E4" s="4" t="s">
        <v>29</v>
      </c>
      <c r="F4" s="4" t="s">
        <v>2</v>
      </c>
      <c r="H4" s="90" t="s">
        <v>126</v>
      </c>
      <c r="I4" s="83">
        <f>D3+D4+D5+D6+D7+D8+D9</f>
        <v>1264045870</v>
      </c>
      <c r="J4" s="84">
        <f>I4/I5</f>
        <v>1</v>
      </c>
      <c r="K4" s="91">
        <f>I4/I6</f>
        <v>10193918.306451613</v>
      </c>
    </row>
    <row r="5" spans="1:11" ht="30.75" thickBot="1">
      <c r="A5" s="45">
        <v>1</v>
      </c>
      <c r="B5" s="149" t="s">
        <v>221</v>
      </c>
      <c r="C5" s="37" t="s">
        <v>8</v>
      </c>
      <c r="D5" s="58">
        <v>63588401</v>
      </c>
      <c r="E5" s="4" t="s">
        <v>74</v>
      </c>
      <c r="F5" s="4" t="s">
        <v>2</v>
      </c>
      <c r="H5" s="92" t="s">
        <v>0</v>
      </c>
      <c r="I5" s="93">
        <f>I4</f>
        <v>1264045870</v>
      </c>
      <c r="J5" s="94">
        <f>I5/I5</f>
        <v>1</v>
      </c>
      <c r="K5" s="95">
        <f>I5/I6</f>
        <v>10193918.306451613</v>
      </c>
    </row>
    <row r="6" spans="1:11" ht="45">
      <c r="A6" s="45">
        <v>1</v>
      </c>
      <c r="B6" s="149" t="s">
        <v>45</v>
      </c>
      <c r="C6" s="39" t="s">
        <v>8</v>
      </c>
      <c r="D6" s="63">
        <v>90172938</v>
      </c>
      <c r="E6" s="18" t="s">
        <v>53</v>
      </c>
      <c r="F6" s="18" t="s">
        <v>2</v>
      </c>
      <c r="H6" s="85" t="s">
        <v>84</v>
      </c>
      <c r="I6" s="85">
        <v>124</v>
      </c>
      <c r="J6" s="86"/>
      <c r="K6" s="85"/>
    </row>
    <row r="7" spans="1:6" ht="60.75" thickBot="1">
      <c r="A7" s="146">
        <v>1</v>
      </c>
      <c r="B7" s="149" t="s">
        <v>229</v>
      </c>
      <c r="C7" s="41" t="s">
        <v>8</v>
      </c>
      <c r="D7" s="62">
        <v>121094921</v>
      </c>
      <c r="E7" s="21" t="s">
        <v>56</v>
      </c>
      <c r="F7" s="21" t="s">
        <v>2</v>
      </c>
    </row>
    <row r="8" spans="1:6" ht="30">
      <c r="A8" s="45">
        <v>1</v>
      </c>
      <c r="B8" s="149" t="s">
        <v>232</v>
      </c>
      <c r="C8" s="37" t="s">
        <v>8</v>
      </c>
      <c r="D8" s="58">
        <v>127176802</v>
      </c>
      <c r="E8" s="4" t="s">
        <v>74</v>
      </c>
      <c r="F8" s="4" t="s">
        <v>2</v>
      </c>
    </row>
    <row r="9" spans="1:6" ht="60">
      <c r="A9" s="45">
        <v>1</v>
      </c>
      <c r="B9" s="149" t="s">
        <v>246</v>
      </c>
      <c r="C9" s="46" t="s">
        <v>8</v>
      </c>
      <c r="D9" s="60">
        <v>512967289</v>
      </c>
      <c r="E9" s="25" t="s">
        <v>56</v>
      </c>
      <c r="F9" s="25" t="s">
        <v>2</v>
      </c>
    </row>
    <row r="10" spans="1:6" ht="15.75" thickBot="1">
      <c r="A10" s="51"/>
      <c r="B10" s="17" t="s">
        <v>0</v>
      </c>
      <c r="C10" s="17"/>
      <c r="D10" s="64">
        <f>SUM(D3:D9)</f>
        <v>1264045870</v>
      </c>
      <c r="E10" s="17"/>
      <c r="F10" s="17"/>
    </row>
    <row r="12" spans="2:5" ht="60">
      <c r="B12" s="1" t="s">
        <v>142</v>
      </c>
      <c r="C12" s="103" t="s">
        <v>6</v>
      </c>
      <c r="D12" s="103" t="s">
        <v>6</v>
      </c>
      <c r="E12" s="70" t="s">
        <v>145</v>
      </c>
    </row>
    <row r="13" spans="2:4" ht="15">
      <c r="B13" s="1" t="s">
        <v>144</v>
      </c>
      <c r="C13" s="1"/>
      <c r="D13" s="1"/>
    </row>
  </sheetData>
  <sheetProtection/>
  <hyperlinks>
    <hyperlink ref="C12" r:id="rId1" display="https://rindertimi.gov.al/vendime/"/>
    <hyperlink ref="D12" r:id="rId2" display="https://rindertimi.gov.al/vendime/"/>
    <hyperlink ref="B3" r:id="rId3" display="VKM Nr.1112 Dt16.12.2020"/>
    <hyperlink ref="B4" r:id="rId4" display="VKM Nr. 1035 Dt. 16.12. 2020"/>
    <hyperlink ref="B5" r:id="rId5" display="VKM Nr.732 Dt.2020.16.09"/>
    <hyperlink ref="B6" r:id="rId6" display="VKM Nr.649 Dt.2020.13.08"/>
    <hyperlink ref="B7" r:id="rId7" display="VKM Nr.646 Dt.2020.03.08"/>
    <hyperlink ref="B8" r:id="rId8" display="vkm 562 15.7.2020"/>
    <hyperlink ref="B9" r:id="rId9" display="VKM Nr.443, datë 3.6.2020"/>
  </hyperlinks>
  <printOptions/>
  <pageMargins left="0.7" right="0.7" top="0.75" bottom="0.75" header="0.3" footer="0.3"/>
  <pageSetup horizontalDpi="600" verticalDpi="60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="80" zoomScaleNormal="80" zoomScalePageLayoutView="0" workbookViewId="0" topLeftCell="B8">
      <selection activeCell="B17" sqref="B17"/>
    </sheetView>
  </sheetViews>
  <sheetFormatPr defaultColWidth="16.57421875" defaultRowHeight="15"/>
  <cols>
    <col min="1" max="1" width="8.00390625" style="16" hidden="1" customWidth="1"/>
    <col min="2" max="3" width="16.57421875" style="16" customWidth="1"/>
    <col min="4" max="4" width="17.8515625" style="16" bestFit="1" customWidth="1"/>
    <col min="5" max="5" width="49.421875" style="16" customWidth="1"/>
    <col min="6" max="6" width="0" style="16" hidden="1" customWidth="1"/>
    <col min="7" max="7" width="66.7109375" style="16" customWidth="1"/>
    <col min="8" max="8" width="29.140625" style="16" customWidth="1"/>
    <col min="9" max="16384" width="16.57421875" style="16" customWidth="1"/>
  </cols>
  <sheetData>
    <row r="1" spans="1:6" ht="15.75" thickBot="1">
      <c r="A1" s="1"/>
      <c r="B1" s="31" t="s">
        <v>129</v>
      </c>
      <c r="C1" s="1"/>
      <c r="D1" s="1"/>
      <c r="E1" s="1"/>
      <c r="F1" s="1"/>
    </row>
    <row r="2" spans="1:6" ht="30.75" thickBot="1">
      <c r="A2" s="32" t="s">
        <v>69</v>
      </c>
      <c r="B2" s="100" t="s">
        <v>64</v>
      </c>
      <c r="C2" s="100" t="s">
        <v>65</v>
      </c>
      <c r="D2" s="35" t="s">
        <v>87</v>
      </c>
      <c r="E2" s="100" t="s">
        <v>179</v>
      </c>
      <c r="F2" s="33" t="s">
        <v>88</v>
      </c>
    </row>
    <row r="3" spans="1:11" ht="45">
      <c r="A3" s="20">
        <v>1</v>
      </c>
      <c r="B3" s="149" t="s">
        <v>11</v>
      </c>
      <c r="C3" s="4" t="s">
        <v>8</v>
      </c>
      <c r="D3" s="58">
        <v>11823500</v>
      </c>
      <c r="E3" s="4" t="s">
        <v>67</v>
      </c>
      <c r="F3" s="4" t="s">
        <v>5</v>
      </c>
      <c r="H3" s="87" t="s">
        <v>122</v>
      </c>
      <c r="I3" s="88" t="s">
        <v>87</v>
      </c>
      <c r="J3" s="88" t="s">
        <v>123</v>
      </c>
      <c r="K3" s="89" t="s">
        <v>124</v>
      </c>
    </row>
    <row r="4" spans="1:11" ht="45">
      <c r="A4" s="20">
        <v>1</v>
      </c>
      <c r="B4" s="149" t="s">
        <v>262</v>
      </c>
      <c r="C4" s="4" t="s">
        <v>8</v>
      </c>
      <c r="D4" s="58">
        <v>94189540</v>
      </c>
      <c r="E4" s="4" t="s">
        <v>13</v>
      </c>
      <c r="F4" s="4" t="s">
        <v>5</v>
      </c>
      <c r="H4" s="90" t="s">
        <v>125</v>
      </c>
      <c r="I4" s="83">
        <f>D5+D8+D6</f>
        <v>102300000</v>
      </c>
      <c r="J4" s="84">
        <f>I4/I6</f>
        <v>0.09811332469179046</v>
      </c>
      <c r="K4" s="91">
        <f>I4/I7</f>
        <v>825000</v>
      </c>
    </row>
    <row r="5" spans="1:11" ht="30">
      <c r="A5" s="36">
        <v>1</v>
      </c>
      <c r="B5" s="149" t="s">
        <v>26</v>
      </c>
      <c r="C5" s="37" t="s">
        <v>8</v>
      </c>
      <c r="D5" s="58">
        <v>45300000</v>
      </c>
      <c r="E5" s="4" t="s">
        <v>27</v>
      </c>
      <c r="F5" s="4" t="s">
        <v>5</v>
      </c>
      <c r="H5" s="90" t="s">
        <v>126</v>
      </c>
      <c r="I5" s="83">
        <f>D3+D4+D7+D9+D10+D11+D12+D13+D14</f>
        <v>940371832</v>
      </c>
      <c r="J5" s="84">
        <f>I5/I6</f>
        <v>0.9018866753082095</v>
      </c>
      <c r="K5" s="91">
        <f>I5/I7</f>
        <v>7583643.806451613</v>
      </c>
    </row>
    <row r="6" spans="1:11" ht="30.75" thickBot="1">
      <c r="A6" s="36">
        <v>1</v>
      </c>
      <c r="B6" s="149" t="s">
        <v>30</v>
      </c>
      <c r="C6" s="37" t="s">
        <v>8</v>
      </c>
      <c r="D6" s="58">
        <v>26000000</v>
      </c>
      <c r="E6" s="4" t="s">
        <v>89</v>
      </c>
      <c r="F6" s="4" t="s">
        <v>5</v>
      </c>
      <c r="H6" s="92" t="s">
        <v>0</v>
      </c>
      <c r="I6" s="93">
        <f>I4+I5</f>
        <v>1042671832</v>
      </c>
      <c r="J6" s="94">
        <f>I6/I6</f>
        <v>1</v>
      </c>
      <c r="K6" s="95">
        <f>I6/I7</f>
        <v>8408643.806451613</v>
      </c>
    </row>
    <row r="7" spans="1:11" ht="30">
      <c r="A7" s="36">
        <v>1</v>
      </c>
      <c r="B7" s="149" t="s">
        <v>36</v>
      </c>
      <c r="C7" s="37"/>
      <c r="D7" s="58">
        <v>102077778</v>
      </c>
      <c r="E7" s="4" t="s">
        <v>97</v>
      </c>
      <c r="F7" s="4" t="s">
        <v>5</v>
      </c>
      <c r="H7" s="85" t="s">
        <v>84</v>
      </c>
      <c r="I7" s="85">
        <v>124</v>
      </c>
      <c r="J7" s="86"/>
      <c r="K7" s="85"/>
    </row>
    <row r="8" spans="1:6" ht="30">
      <c r="A8" s="36">
        <v>1</v>
      </c>
      <c r="B8" s="149" t="s">
        <v>37</v>
      </c>
      <c r="C8" s="37" t="s">
        <v>8</v>
      </c>
      <c r="D8" s="58">
        <v>31000000</v>
      </c>
      <c r="E8" s="4" t="s">
        <v>99</v>
      </c>
      <c r="F8" s="4" t="s">
        <v>5</v>
      </c>
    </row>
    <row r="9" spans="1:6" ht="30">
      <c r="A9" s="36">
        <v>1</v>
      </c>
      <c r="B9" s="149" t="s">
        <v>254</v>
      </c>
      <c r="C9" s="37"/>
      <c r="D9" s="58">
        <v>78750000</v>
      </c>
      <c r="E9" s="4" t="s">
        <v>96</v>
      </c>
      <c r="F9" s="4" t="s">
        <v>5</v>
      </c>
    </row>
    <row r="10" spans="1:6" ht="30">
      <c r="A10" s="36">
        <v>1</v>
      </c>
      <c r="B10" s="149" t="s">
        <v>220</v>
      </c>
      <c r="C10" s="37"/>
      <c r="D10" s="58">
        <v>217913855</v>
      </c>
      <c r="E10" s="4" t="s">
        <v>101</v>
      </c>
      <c r="F10" s="4" t="s">
        <v>5</v>
      </c>
    </row>
    <row r="11" spans="1:6" ht="30.75" thickBot="1">
      <c r="A11" s="36">
        <v>1</v>
      </c>
      <c r="B11" s="149" t="s">
        <v>224</v>
      </c>
      <c r="C11" s="37" t="s">
        <v>8</v>
      </c>
      <c r="D11" s="58">
        <v>49633459</v>
      </c>
      <c r="E11" s="4" t="s">
        <v>52</v>
      </c>
      <c r="F11" s="4" t="s">
        <v>5</v>
      </c>
    </row>
    <row r="12" spans="1:6" ht="60.75" thickBot="1">
      <c r="A12" s="42">
        <v>1</v>
      </c>
      <c r="B12" s="149" t="s">
        <v>46</v>
      </c>
      <c r="C12" s="39" t="s">
        <v>8</v>
      </c>
      <c r="D12" s="63">
        <v>73050000</v>
      </c>
      <c r="E12" s="18" t="s">
        <v>107</v>
      </c>
      <c r="F12" s="18" t="s">
        <v>5</v>
      </c>
    </row>
    <row r="13" spans="1:6" ht="60.75" thickBot="1">
      <c r="A13" s="36">
        <v>1</v>
      </c>
      <c r="B13" s="149" t="s">
        <v>48</v>
      </c>
      <c r="C13" s="39" t="s">
        <v>8</v>
      </c>
      <c r="D13" s="63">
        <v>63483700</v>
      </c>
      <c r="E13" s="18" t="s">
        <v>109</v>
      </c>
      <c r="F13" s="18" t="s">
        <v>5</v>
      </c>
    </row>
    <row r="14" spans="1:6" ht="45">
      <c r="A14" s="36">
        <v>1</v>
      </c>
      <c r="B14" s="149" t="s">
        <v>237</v>
      </c>
      <c r="C14" s="37" t="s">
        <v>8</v>
      </c>
      <c r="D14" s="58">
        <v>249450000</v>
      </c>
      <c r="E14" s="18" t="s">
        <v>111</v>
      </c>
      <c r="F14" s="4" t="s">
        <v>5</v>
      </c>
    </row>
    <row r="15" spans="1:6" ht="15.75" thickBot="1">
      <c r="A15" s="51"/>
      <c r="B15" s="17" t="s">
        <v>0</v>
      </c>
      <c r="C15" s="17"/>
      <c r="D15" s="64">
        <f>SUM(D3:D14)</f>
        <v>1042671832</v>
      </c>
      <c r="E15" s="17"/>
      <c r="F15" s="17"/>
    </row>
    <row r="16" spans="2:5" ht="60">
      <c r="B16" s="1" t="s">
        <v>142</v>
      </c>
      <c r="C16" s="103" t="s">
        <v>6</v>
      </c>
      <c r="D16" s="103" t="s">
        <v>6</v>
      </c>
      <c r="E16" s="70" t="s">
        <v>145</v>
      </c>
    </row>
    <row r="17" spans="2:4" ht="15">
      <c r="B17" s="1" t="s">
        <v>144</v>
      </c>
      <c r="C17" s="1"/>
      <c r="D17" s="1"/>
    </row>
  </sheetData>
  <sheetProtection/>
  <hyperlinks>
    <hyperlink ref="C16" r:id="rId1" display="https://rindertimi.gov.al/vendime/"/>
    <hyperlink ref="D16" r:id="rId2" display="https://rindertimi.gov.al/vendime/"/>
    <hyperlink ref="B4" r:id="rId3" display="VKM Nr.1135 Dt.24.12.2020"/>
    <hyperlink ref="B3" r:id="rId4" display="VKM Nr.1136 Dt.24.12.2020"/>
    <hyperlink ref="B5" r:id="rId5" display="VKM Nr.1047 Dt.16.12.2020"/>
    <hyperlink ref="B6" r:id="rId6" display="VKM Nr. 1034 Dt. 16.12. 2020"/>
    <hyperlink ref="B8" r:id="rId7" display="VKM Nr.910 Dt.18.11.2020"/>
    <hyperlink ref="B7" r:id="rId8" display="VKM Nr.935 Dt.25.11.2020"/>
    <hyperlink ref="B9" r:id="rId9" display="VKM Nr.880 Dt.11.11.2020"/>
    <hyperlink ref="B10" r:id="rId10" display="VKM Nr.794 Dt.07.10.2020"/>
    <hyperlink ref="B11" r:id="rId11" display="VKN Nr.731 Dt.2020.16.09"/>
    <hyperlink ref="B12" r:id="rId12" display="VKM Nr.646 Dt.2020.03.08"/>
    <hyperlink ref="B13" r:id="rId13" display="VKM Nr.644 Dt.2020.03.08"/>
    <hyperlink ref="B14" r:id="rId14" display="vendim-2020-07-08-540"/>
  </hyperlinks>
  <printOptions/>
  <pageMargins left="0.7" right="0.7" top="0.75" bottom="0.75" header="0.3" footer="0.3"/>
  <pageSetup horizontalDpi="600" verticalDpi="600" orientation="portrait" r:id="rId16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Blerina</dc:creator>
  <cp:keywords/>
  <dc:description/>
  <cp:lastModifiedBy>Blerina</cp:lastModifiedBy>
  <dcterms:created xsi:type="dcterms:W3CDTF">2015-06-05T18:17:20Z</dcterms:created>
  <dcterms:modified xsi:type="dcterms:W3CDTF">2021-06-14T15:30:59Z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