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25" activeTab="0"/>
  </bookViews>
  <sheets>
    <sheet name="Koncesione PPP- Kredi" sheetId="1" r:id="rId1"/>
    <sheet name="Analizë" sheetId="2" r:id="rId2"/>
  </sheets>
  <definedNames/>
  <calcPr fullCalcOnLoad="1"/>
</workbook>
</file>

<file path=xl/comments1.xml><?xml version="1.0" encoding="utf-8"?>
<comments xmlns="http://schemas.openxmlformats.org/spreadsheetml/2006/main">
  <authors>
    <author>Author</author>
  </authors>
  <commentList>
    <comment ref="J6" authorId="0">
      <text>
        <r>
          <rPr>
            <b/>
            <sz val="9"/>
            <rFont val="Tahoma"/>
            <family val="2"/>
          </rPr>
          <t>Author:</t>
        </r>
        <r>
          <rPr>
            <sz val="9"/>
            <rFont val="Tahoma"/>
            <family val="2"/>
          </rPr>
          <t xml:space="preserve">
Kredi në vleren 3,000,000 Euro
Kursi mesatar 
 i kembimit: 124.31</t>
        </r>
      </text>
    </comment>
    <comment ref="J9" authorId="0">
      <text>
        <r>
          <rPr>
            <b/>
            <sz val="9"/>
            <rFont val="Tahoma"/>
            <family val="2"/>
          </rPr>
          <t>Author:</t>
        </r>
        <r>
          <rPr>
            <sz val="9"/>
            <rFont val="Tahoma"/>
            <family val="2"/>
          </rPr>
          <t xml:space="preserve">
Kredi në vleren 25,600,000 Euro
Kursi mesatar mujor I kembimit: 123.34
</t>
        </r>
      </text>
    </comment>
    <comment ref="J11" authorId="0">
      <text>
        <r>
          <rPr>
            <b/>
            <sz val="9"/>
            <rFont val="Tahoma"/>
            <family val="2"/>
          </rPr>
          <t>Author:</t>
        </r>
        <r>
          <rPr>
            <sz val="9"/>
            <rFont val="Tahoma"/>
            <family val="2"/>
          </rPr>
          <t xml:space="preserve">
Kredi në vleren 28,500,000 Euro
Kursi mesatar  mujor i kembimit: 132.53</t>
        </r>
      </text>
    </comment>
  </commentList>
</comments>
</file>

<file path=xl/comments2.xml><?xml version="1.0" encoding="utf-8"?>
<comments xmlns="http://schemas.openxmlformats.org/spreadsheetml/2006/main">
  <authors>
    <author>Author</author>
  </authors>
  <commentList>
    <comment ref="C7" authorId="0">
      <text>
        <r>
          <rPr>
            <b/>
            <sz val="9"/>
            <rFont val="Tahoma"/>
            <family val="2"/>
          </rPr>
          <t>Author:</t>
        </r>
        <r>
          <rPr>
            <sz val="9"/>
            <rFont val="Tahoma"/>
            <family val="2"/>
          </rPr>
          <t xml:space="preserve">
Kredi në vleren 3,000,000 Euro
Kursi mesatar 
 i kembimit: 124.31</t>
        </r>
      </text>
    </comment>
    <comment ref="C8" authorId="0">
      <text>
        <r>
          <rPr>
            <b/>
            <sz val="9"/>
            <rFont val="Tahoma"/>
            <family val="2"/>
          </rPr>
          <t>Author:</t>
        </r>
        <r>
          <rPr>
            <sz val="9"/>
            <rFont val="Tahoma"/>
            <family val="2"/>
          </rPr>
          <t xml:space="preserve">
Kredi në vleren 25,600,000 Euro
Kursi mesatar mujor I kembimit: 123.34
</t>
        </r>
      </text>
    </comment>
    <comment ref="C10" authorId="0">
      <text>
        <r>
          <rPr>
            <b/>
            <sz val="9"/>
            <rFont val="Tahoma"/>
            <family val="2"/>
          </rPr>
          <t>Author:</t>
        </r>
        <r>
          <rPr>
            <sz val="9"/>
            <rFont val="Tahoma"/>
            <family val="2"/>
          </rPr>
          <t xml:space="preserve">
Kredi në vleren 28,500,000 Euro
Kursi mesatar  mujor i kembimit: 132.53</t>
        </r>
      </text>
    </comment>
  </commentList>
</comments>
</file>

<file path=xl/sharedStrings.xml><?xml version="1.0" encoding="utf-8"?>
<sst xmlns="http://schemas.openxmlformats.org/spreadsheetml/2006/main" count="74" uniqueCount="62">
  <si>
    <t>Nr.</t>
  </si>
  <si>
    <t>10.04.2019</t>
  </si>
  <si>
    <t>24.10.2016</t>
  </si>
  <si>
    <t>16.12.2014</t>
  </si>
  <si>
    <t>Albtek Energji sh.p.k
NIPT: L41914013H</t>
  </si>
  <si>
    <t>20.05.2019</t>
  </si>
  <si>
    <t>Rruga Llogara Orikum shpk
NIPT: L82327014A</t>
  </si>
  <si>
    <t>28.03.2018</t>
  </si>
  <si>
    <t>Gjoka 87 sh.p.k
NIPT: L81618040T</t>
  </si>
  <si>
    <t>14.12.2016</t>
  </si>
  <si>
    <t>TOTAL</t>
  </si>
  <si>
    <t xml:space="preserve"> </t>
  </si>
  <si>
    <t>n/a</t>
  </si>
  <si>
    <t>Integrated Techonolgy Waste Treatment Fier sh.p.k
NIPT: L62205045F</t>
  </si>
  <si>
    <t>Laboratory Networks sh.p.k
NIPT:L91923002T</t>
  </si>
  <si>
    <t>Albanian Highway Concession sh.p.k
NIPT: L62427021G</t>
  </si>
  <si>
    <t xml:space="preserve">Laboratory Networks sh.p.k
</t>
  </si>
  <si>
    <t xml:space="preserve">Rruga Llogara Orikum shpk
</t>
  </si>
  <si>
    <t xml:space="preserve">Gjoka 87 sh.p.k
</t>
  </si>
  <si>
    <t xml:space="preserve">Albanian Highway Concession sh.p.k
</t>
  </si>
  <si>
    <t>Loan Financing (amount in Lek)</t>
  </si>
  <si>
    <t>Table 1: Financing, through Loans, of Concessions and PPP’s with Budgetary Support from the Banking Sector (in Lek)</t>
  </si>
  <si>
    <t>Graph 1: Financing, through Loans, of Concessions and PPP’s with Budgetary Support from the Banking Sector (in Lek)</t>
  </si>
  <si>
    <r>
      <rPr>
        <b/>
        <sz val="10"/>
        <color indexed="8"/>
        <rFont val="Calibri"/>
        <family val="2"/>
      </rPr>
      <t xml:space="preserve">Data source: </t>
    </r>
    <r>
      <rPr>
        <sz val="10"/>
        <color indexed="8"/>
        <rFont val="Calibri"/>
        <family val="2"/>
      </rPr>
      <t xml:space="preserve">
OpenCorporate.al  http://opencorporates.al/sq/concession  </t>
    </r>
  </si>
  <si>
    <t>Comments and Analyses: Open Data Albania</t>
  </si>
  <si>
    <t>Concessionaire Company</t>
  </si>
  <si>
    <t>Contract denomination</t>
  </si>
  <si>
    <t>Signing Date</t>
  </si>
  <si>
    <t>Duration</t>
  </si>
  <si>
    <t>Contracting Authority</t>
  </si>
  <si>
    <t>The full value of the contract (in Lek) based on the 2020 DB  Report</t>
  </si>
  <si>
    <t>Bank</t>
  </si>
  <si>
    <t>Repayment Term</t>
  </si>
  <si>
    <t>Interest rate</t>
  </si>
  <si>
    <t>Other</t>
  </si>
  <si>
    <t>For providing laboratory services to regional and municipal university hospitals.</t>
  </si>
  <si>
    <t>Construction, operation and transfer of the incinerator for the processing of urban waste of the Municipality of Fier</t>
  </si>
  <si>
    <t>Construction, operation and transfer of the incinerator for the processing of urban waste of the Municipality of Elbasan</t>
  </si>
  <si>
    <t>Design-Construction-Financing and Maintenance of the Yacht Port-Orikum-Dukat  road segment</t>
  </si>
  <si>
    <t>For the granting of a concession/PPP for the improvement, construction, operation and maintenance of the Arbri road</t>
  </si>
  <si>
    <t>For the construction, improvement, use and maintenance of the Milot-Morinë highway</t>
  </si>
  <si>
    <t>Ministry of Health and Social Protection</t>
  </si>
  <si>
    <t>Ministry of Transport and Infrastructure</t>
  </si>
  <si>
    <t>Ministry of Environment (today the area of responsibility of the Ministry of Infrastructure and Energy)</t>
  </si>
  <si>
    <t>Ministry of Infrastructure and Energy</t>
  </si>
  <si>
    <t>Borrower will pay Contractual Interest every 3 months on the disbursed and unpaid amount loaned, according to the Borrower's Loan Repayment File. The contractual interest rate is variable and will be calculated as follows: 12-month treasury bond (weighted average rate) base interest plus the margin of 3.5% per year, but not less than 6% per year, where the base interest rate is subject to review and change by the Bank every 12 months</t>
  </si>
  <si>
    <t>The annual interest rate is 12-month Euribor +3%, but not less than 5%.</t>
  </si>
  <si>
    <t>Insurance agreement no. rep 154, no. Kol 31, dated 20.03.2020. The security lien will serve as a guarantee for the repayment of the contract for medium-term bank loan No. 150 Rep. and No. Kol 27, date 20.03.2020, according to which the Bank has granted a loan to the borrower in the amount of 2,300,000 (two million three hundred thousand) Euros and a contract for granting credit facility, letter of guarantee  No. 680 rep and No. 160/1 col, date 27.08.2019 and the appendix to the contract for granting credit facilities, letter of guarantee with No. 152 Rep. and No. 29 Kol dated 20.03.2020,  which states that the Bank has granted a loan to the Borrower in the amount of 700,000 (seven hundred thousand) Euros, in total a sum of 3,000,000 (three million) Euros.</t>
  </si>
  <si>
    <t>Insurance agreement no.rep 447, nr.Kol 269, dated 19.03.2021</t>
  </si>
  <si>
    <t>Loan Contract No. rep. 986, col. 502, dated 24.07.2018
Insurance agreement on company shares, no. rep. 990, col. 506, dated 24.07.2018</t>
  </si>
  <si>
    <t>Loan contract No. Rep. 926, No. Col. 316, dated 03.05.2017. Insurance agreement no. rep. 1797, col. 630, dated 16.08.2017</t>
  </si>
  <si>
    <t>10 years</t>
  </si>
  <si>
    <t>6 years</t>
  </si>
  <si>
    <t>7 years</t>
  </si>
  <si>
    <t>13 years</t>
  </si>
  <si>
    <t>30 years</t>
  </si>
  <si>
    <t>Completion Year</t>
  </si>
  <si>
    <t xml:space="preserve">OTP Albania Bank </t>
  </si>
  <si>
    <t xml:space="preserve"> Credins Bank </t>
  </si>
  <si>
    <t xml:space="preserve">Tirana Bank ,  Intesa San Paolo Bank,  OTP Albania Bank </t>
  </si>
  <si>
    <t>National Commercial Bank</t>
  </si>
  <si>
    <r>
      <rPr>
        <b/>
        <sz val="10"/>
        <color indexed="8"/>
        <rFont val="Calibri"/>
        <family val="2"/>
      </rPr>
      <t xml:space="preserve">Data source: </t>
    </r>
    <r>
      <rPr>
        <sz val="10"/>
        <color indexed="8"/>
        <rFont val="Calibri"/>
        <family val="2"/>
      </rPr>
      <t xml:space="preserve">
OpenCorporate.al  http://opencorporates.al/sq/concession, 
Ministry of Finance and Economy (2020 Draft Budget Report, https://www.financa.gov.al/projektbuxheti-2021/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</si>
</sst>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s>
  <fonts count="54">
    <font>
      <sz val="11"/>
      <color theme="1"/>
      <name val="Calibri"/>
      <family val="2"/>
    </font>
    <font>
      <sz val="11"/>
      <color indexed="8"/>
      <name val="Calibri"/>
      <family val="2"/>
    </font>
    <font>
      <sz val="10"/>
      <color indexed="8"/>
      <name val="Calibri"/>
      <family val="2"/>
    </font>
    <font>
      <b/>
      <sz val="10"/>
      <color indexed="8"/>
      <name val="Calibri"/>
      <family val="2"/>
    </font>
    <font>
      <b/>
      <sz val="9"/>
      <name val="Tahoma"/>
      <family val="2"/>
    </font>
    <font>
      <sz val="9"/>
      <name val="Tahoma"/>
      <family val="2"/>
    </font>
    <font>
      <sz val="8"/>
      <name val="Calibri"/>
      <family val="2"/>
    </font>
    <font>
      <b/>
      <sz val="9"/>
      <color indexed="9"/>
      <name val="Calibri"/>
      <family val="2"/>
    </font>
    <font>
      <b/>
      <sz val="11"/>
      <color indexed="8"/>
      <name val="Calibri"/>
      <family val="2"/>
    </font>
    <font>
      <b/>
      <sz val="11"/>
      <name val="Calibri"/>
      <family val="2"/>
    </font>
    <font>
      <sz val="10"/>
      <name val="Calibri"/>
      <family val="2"/>
    </font>
    <font>
      <b/>
      <sz val="10"/>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25"/>
      <color indexed="63"/>
      <name val="Calibri"/>
      <family val="2"/>
    </font>
    <font>
      <sz val="11"/>
      <name val="Calibri"/>
      <family val="2"/>
    </font>
    <font>
      <sz val="11"/>
      <color indexed="63"/>
      <name val="Calibri"/>
      <family val="2"/>
    </font>
    <font>
      <u val="single"/>
      <sz val="11"/>
      <color indexed="30"/>
      <name val="Calibri"/>
      <family val="2"/>
    </font>
    <font>
      <u val="single"/>
      <sz val="11"/>
      <color indexed="25"/>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0"/>
      <color theme="1"/>
      <name val="Calibri"/>
      <family val="2"/>
    </font>
    <font>
      <sz val="10"/>
      <color theme="1"/>
      <name val="Calibri"/>
      <family val="2"/>
    </font>
    <font>
      <sz val="11"/>
      <color rgb="FF333333"/>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right style="thin"/>
      <top/>
      <bottom style="thin"/>
    </border>
    <border>
      <left style="thin"/>
      <right style="thin"/>
      <top/>
      <bottom style="thin"/>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3">
    <xf numFmtId="0" fontId="0" fillId="0" borderId="0" xfId="0" applyFont="1" applyAlignment="1">
      <alignment/>
    </xf>
    <xf numFmtId="0" fontId="48" fillId="0" borderId="0" xfId="0" applyFont="1" applyAlignment="1">
      <alignment horizontal="center" vertical="center"/>
    </xf>
    <xf numFmtId="0" fontId="48" fillId="0" borderId="0" xfId="0" applyFont="1" applyAlignment="1">
      <alignment vertical="top"/>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vertical="top"/>
    </xf>
    <xf numFmtId="0" fontId="9" fillId="0" borderId="0" xfId="0" applyFont="1" applyFill="1" applyBorder="1" applyAlignment="1">
      <alignment horizontal="center" vertical="top" wrapText="1"/>
    </xf>
    <xf numFmtId="0" fontId="9" fillId="0" borderId="0" xfId="0" applyFont="1" applyFill="1" applyBorder="1" applyAlignment="1">
      <alignment horizontal="center" vertical="center" wrapText="1"/>
    </xf>
    <xf numFmtId="0" fontId="0" fillId="0" borderId="0" xfId="0" applyFill="1" applyAlignment="1">
      <alignment/>
    </xf>
    <xf numFmtId="43" fontId="0" fillId="0" borderId="0" xfId="42" applyFont="1" applyAlignment="1">
      <alignment horizontal="center" vertical="center"/>
    </xf>
    <xf numFmtId="0" fontId="50" fillId="0" borderId="0" xfId="0" applyFont="1" applyAlignment="1">
      <alignment vertical="top"/>
    </xf>
    <xf numFmtId="0" fontId="10" fillId="33" borderId="10" xfId="0" applyFont="1" applyFill="1" applyBorder="1" applyAlignment="1">
      <alignment horizontal="left" vertical="top" wrapText="1"/>
    </xf>
    <xf numFmtId="0" fontId="11" fillId="33" borderId="11" xfId="0" applyFont="1" applyFill="1" applyBorder="1" applyAlignment="1">
      <alignment horizontal="left" vertical="top"/>
    </xf>
    <xf numFmtId="0" fontId="10" fillId="33" borderId="10" xfId="0" applyFont="1" applyFill="1" applyBorder="1" applyAlignment="1">
      <alignment horizontal="left" vertical="top"/>
    </xf>
    <xf numFmtId="0" fontId="51" fillId="33" borderId="10" xfId="0" applyFont="1" applyFill="1" applyBorder="1" applyAlignment="1">
      <alignment horizontal="left" vertical="top" wrapText="1"/>
    </xf>
    <xf numFmtId="0" fontId="0" fillId="0" borderId="0" xfId="0" applyAlignment="1">
      <alignment horizontal="left" vertical="top"/>
    </xf>
    <xf numFmtId="0" fontId="0" fillId="33" borderId="0" xfId="0" applyFill="1" applyAlignment="1">
      <alignment horizontal="left" vertical="top"/>
    </xf>
    <xf numFmtId="164" fontId="0" fillId="33" borderId="10" xfId="0" applyNumberFormat="1" applyFill="1" applyBorder="1" applyAlignment="1">
      <alignment horizontal="left" vertical="top"/>
    </xf>
    <xf numFmtId="0" fontId="0" fillId="0" borderId="0" xfId="0" applyAlignment="1">
      <alignment horizontal="right"/>
    </xf>
    <xf numFmtId="164" fontId="0" fillId="33" borderId="10" xfId="0" applyNumberFormat="1" applyFill="1" applyBorder="1" applyAlignment="1">
      <alignment horizontal="left" vertical="top" wrapText="1"/>
    </xf>
    <xf numFmtId="164" fontId="10" fillId="33" borderId="10" xfId="42" applyNumberFormat="1" applyFont="1" applyFill="1" applyBorder="1" applyAlignment="1">
      <alignment horizontal="left" vertical="top" wrapText="1"/>
    </xf>
    <xf numFmtId="0" fontId="10" fillId="0" borderId="10" xfId="0" applyFont="1" applyFill="1" applyBorder="1" applyAlignment="1">
      <alignment horizontal="left" vertical="top" wrapText="1"/>
    </xf>
    <xf numFmtId="43" fontId="0" fillId="0" borderId="0" xfId="42" applyFont="1" applyAlignment="1">
      <alignment horizontal="right"/>
    </xf>
    <xf numFmtId="0" fontId="0" fillId="0" borderId="0" xfId="0" applyAlignment="1">
      <alignment vertical="center"/>
    </xf>
    <xf numFmtId="3" fontId="10" fillId="33" borderId="10" xfId="42" applyNumberFormat="1" applyFont="1" applyFill="1" applyBorder="1" applyAlignment="1">
      <alignment horizontal="right" vertical="top"/>
    </xf>
    <xf numFmtId="3" fontId="0" fillId="33" borderId="10" xfId="0" applyNumberFormat="1" applyFill="1" applyBorder="1" applyAlignment="1">
      <alignment horizontal="right" vertical="top"/>
    </xf>
    <xf numFmtId="0" fontId="9" fillId="34" borderId="12" xfId="0" applyFont="1" applyFill="1" applyBorder="1" applyAlignment="1">
      <alignment horizontal="center" vertical="center"/>
    </xf>
    <xf numFmtId="0" fontId="9" fillId="34" borderId="13" xfId="0" applyFont="1" applyFill="1" applyBorder="1" applyAlignment="1">
      <alignment horizontal="center" vertical="center"/>
    </xf>
    <xf numFmtId="0" fontId="9" fillId="34" borderId="13" xfId="0" applyFont="1" applyFill="1" applyBorder="1" applyAlignment="1">
      <alignment horizontal="center" vertical="center" wrapText="1"/>
    </xf>
    <xf numFmtId="0" fontId="9" fillId="34" borderId="13" xfId="0" applyFont="1" applyFill="1" applyBorder="1" applyAlignment="1">
      <alignment horizontal="right" vertical="center"/>
    </xf>
    <xf numFmtId="0" fontId="11" fillId="34" borderId="14" xfId="0" applyFont="1" applyFill="1" applyBorder="1" applyAlignment="1">
      <alignment horizontal="center" vertical="top" wrapText="1"/>
    </xf>
    <xf numFmtId="3" fontId="11" fillId="34" borderId="10" xfId="42" applyNumberFormat="1" applyFont="1" applyFill="1" applyBorder="1" applyAlignment="1">
      <alignment horizontal="right" vertical="center"/>
    </xf>
    <xf numFmtId="0" fontId="9" fillId="34" borderId="10" xfId="0" applyFont="1" applyFill="1" applyBorder="1" applyAlignment="1">
      <alignment horizontal="center" vertical="center" wrapText="1"/>
    </xf>
    <xf numFmtId="0" fontId="9" fillId="34" borderId="10" xfId="0" applyFont="1" applyFill="1" applyBorder="1" applyAlignment="1">
      <alignment horizontal="right" vertical="center"/>
    </xf>
    <xf numFmtId="3" fontId="0" fillId="33" borderId="10" xfId="0" applyNumberFormat="1" applyFont="1" applyFill="1" applyBorder="1" applyAlignment="1">
      <alignment horizontal="right" vertical="top"/>
    </xf>
    <xf numFmtId="0" fontId="51" fillId="0" borderId="0" xfId="0" applyFont="1" applyAlignment="1">
      <alignment horizontal="left" vertical="top" wrapText="1"/>
    </xf>
    <xf numFmtId="0" fontId="2" fillId="0" borderId="0" xfId="0" applyFont="1" applyAlignment="1">
      <alignment horizontal="left" vertical="top" wrapText="1"/>
    </xf>
    <xf numFmtId="164" fontId="0" fillId="33" borderId="10" xfId="0" applyNumberFormat="1" applyFont="1" applyFill="1" applyBorder="1" applyAlignment="1">
      <alignment horizontal="left" vertical="top" wrapText="1"/>
    </xf>
    <xf numFmtId="164" fontId="28" fillId="33" borderId="10" xfId="42" applyNumberFormat="1" applyFont="1" applyFill="1" applyBorder="1" applyAlignment="1">
      <alignment horizontal="left" vertical="top" wrapText="1"/>
    </xf>
    <xf numFmtId="164" fontId="28" fillId="33" borderId="10" xfId="42" applyNumberFormat="1" applyFont="1" applyFill="1" applyBorder="1" applyAlignment="1">
      <alignment horizontal="left" vertical="top"/>
    </xf>
    <xf numFmtId="0" fontId="52" fillId="0" borderId="0" xfId="0" applyFont="1" applyAlignment="1">
      <alignment wrapText="1"/>
    </xf>
    <xf numFmtId="0" fontId="0" fillId="0" borderId="0" xfId="0" applyFont="1" applyAlignment="1">
      <alignment horizontal="justify"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3"/>
          <c:y val="0.028"/>
          <c:w val="0.409"/>
          <c:h val="0.839"/>
        </c:manualLayout>
      </c:layout>
      <c:pieChart>
        <c:varyColors val="1"/>
        <c:ser>
          <c:idx val="0"/>
          <c:order val="0"/>
          <c:tx>
            <c:strRef>
              <c:f>Analizë!$C$6</c:f>
              <c:strCache>
                <c:ptCount val="1"/>
                <c:pt idx="0">
                  <c:v>Loan Financing (amount in Lek)</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12700">
                <a:solidFill>
                  <a:srgbClr val="FFFFFF"/>
                </a:solidFill>
              </a:ln>
            </c:spPr>
          </c:dPt>
          <c:dPt>
            <c:idx val="1"/>
            <c:spPr>
              <a:solidFill>
                <a:srgbClr val="ED7D31"/>
              </a:solidFill>
              <a:ln w="12700">
                <a:solidFill>
                  <a:srgbClr val="FFFFFF"/>
                </a:solidFill>
              </a:ln>
            </c:spPr>
          </c:dPt>
          <c:dPt>
            <c:idx val="2"/>
            <c:spPr>
              <a:solidFill>
                <a:srgbClr val="A5A5A5"/>
              </a:solidFill>
              <a:ln w="12700">
                <a:solidFill>
                  <a:srgbClr val="FFFFFF"/>
                </a:solidFill>
              </a:ln>
            </c:spPr>
          </c:dPt>
          <c:dPt>
            <c:idx val="3"/>
            <c:spPr>
              <a:solidFill>
                <a:srgbClr val="FFC000"/>
              </a:solidFill>
              <a:ln w="12700">
                <a:solidFill>
                  <a:srgbClr val="FFFFFF"/>
                </a:solidFill>
              </a:ln>
            </c:spPr>
          </c:dPt>
          <c:dLbls>
            <c:numFmt formatCode="General" sourceLinked="1"/>
            <c:txPr>
              <a:bodyPr vert="horz" rot="0" anchor="ctr"/>
              <a:lstStyle/>
              <a:p>
                <a:pPr algn="ctr">
                  <a:defRPr lang="en-US" cap="none" sz="900" b="1" i="0" u="none" baseline="0">
                    <a:solidFill>
                      <a:srgbClr val="FFFFFF"/>
                    </a:solidFill>
                    <a:latin typeface="Calibri"/>
                    <a:ea typeface="Calibri"/>
                    <a:cs typeface="Calibri"/>
                  </a:defRPr>
                </a:pPr>
              </a:p>
            </c:txPr>
            <c:dLblPos val="inEnd"/>
            <c:showLegendKey val="0"/>
            <c:showVal val="0"/>
            <c:showBubbleSize val="0"/>
            <c:showCatName val="0"/>
            <c:showSerName val="0"/>
            <c:showLeaderLines val="1"/>
            <c:showPercent val="1"/>
            <c:leaderLines>
              <c:spPr>
                <a:ln w="3175">
                  <a:solidFill>
                    <a:srgbClr val="969696"/>
                  </a:solidFill>
                </a:ln>
              </c:spPr>
            </c:leaderLines>
          </c:dLbls>
          <c:cat>
            <c:strRef>
              <c:f>Analizë!$B$7:$B$10</c:f>
              <c:strCache/>
            </c:strRef>
          </c:cat>
          <c:val>
            <c:numRef>
              <c:f>Analizë!$C$7:$C$10</c:f>
              <c:numCache/>
            </c:numRef>
          </c:val>
        </c:ser>
      </c:pieChart>
      <c:spPr>
        <a:noFill/>
        <a:ln>
          <a:noFill/>
        </a:ln>
      </c:spPr>
    </c:plotArea>
    <c:legend>
      <c:legendPos val="b"/>
      <c:layout>
        <c:manualLayout>
          <c:xMode val="edge"/>
          <c:yMode val="edge"/>
          <c:x val="0.0425"/>
          <c:y val="0.91575"/>
          <c:w val="0.91325"/>
          <c:h val="0.06475"/>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1809750</xdr:colOff>
      <xdr:row>4</xdr:row>
      <xdr:rowOff>180975</xdr:rowOff>
    </xdr:from>
    <xdr:to>
      <xdr:col>14</xdr:col>
      <xdr:colOff>28575</xdr:colOff>
      <xdr:row>19</xdr:row>
      <xdr:rowOff>123825</xdr:rowOff>
    </xdr:to>
    <xdr:graphicFrame>
      <xdr:nvGraphicFramePr>
        <xdr:cNvPr id="1" name="Chart 1"/>
        <xdr:cNvGraphicFramePr/>
      </xdr:nvGraphicFramePr>
      <xdr:xfrm>
        <a:off x="7515225" y="942975"/>
        <a:ext cx="6124575" cy="30289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Table1" displayName="Table1" ref="B5:N12" comment="" totalsRowShown="0">
  <autoFilter ref="B5:N12"/>
  <tableColumns count="13">
    <tableColumn id="1" name="Nr."/>
    <tableColumn id="2" name="Contract denomination"/>
    <tableColumn id="3" name="Signing Date"/>
    <tableColumn id="4" name="Duration"/>
    <tableColumn id="8" name="Completion Year"/>
    <tableColumn id="5" name="Contracting Authority"/>
    <tableColumn id="6" name="Concessionaire Company"/>
    <tableColumn id="7" name="The full value of the contract (in Lek) based on the 2020 DB  Report"/>
    <tableColumn id="9" name="Loan Financing (amount in Lek)"/>
    <tableColumn id="10" name="Bank"/>
    <tableColumn id="11" name="Repayment Term"/>
    <tableColumn id="12" name="Interest rate"/>
    <tableColumn id="13" name="Oth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Y18"/>
  <sheetViews>
    <sheetView tabSelected="1" zoomScalePageLayoutView="0" workbookViewId="0" topLeftCell="A6">
      <selection activeCell="E15" sqref="E15"/>
    </sheetView>
  </sheetViews>
  <sheetFormatPr defaultColWidth="9.140625" defaultRowHeight="15"/>
  <cols>
    <col min="2" max="2" width="5.8515625" style="1" customWidth="1"/>
    <col min="3" max="3" width="65.140625" style="6" customWidth="1"/>
    <col min="4" max="4" width="15.421875" style="5" customWidth="1"/>
    <col min="5" max="5" width="15.7109375" style="5" customWidth="1"/>
    <col min="6" max="6" width="12.57421875" style="5" customWidth="1"/>
    <col min="7" max="7" width="21.28125" style="3" customWidth="1"/>
    <col min="8" max="8" width="23.7109375" style="4" customWidth="1"/>
    <col min="9" max="9" width="24.140625" style="5" customWidth="1"/>
    <col min="10" max="10" width="31.57421875" style="19" customWidth="1"/>
    <col min="11" max="11" width="28.57421875" style="0" customWidth="1"/>
    <col min="12" max="12" width="17.28125" style="0" customWidth="1"/>
    <col min="13" max="13" width="28.57421875" style="0" customWidth="1"/>
    <col min="14" max="14" width="46.28125" style="0" customWidth="1"/>
  </cols>
  <sheetData>
    <row r="1" ht="15"/>
    <row r="2" spans="3:6" ht="15">
      <c r="C2" s="2" t="s">
        <v>21</v>
      </c>
      <c r="D2" s="1"/>
      <c r="E2" s="1"/>
      <c r="F2" s="1"/>
    </row>
    <row r="3" ht="15"/>
    <row r="4" ht="15"/>
    <row r="5" spans="2:25" s="1" customFormat="1" ht="60">
      <c r="B5" s="27" t="s">
        <v>0</v>
      </c>
      <c r="C5" s="28" t="s">
        <v>26</v>
      </c>
      <c r="D5" s="29" t="s">
        <v>27</v>
      </c>
      <c r="E5" s="28" t="s">
        <v>28</v>
      </c>
      <c r="F5" s="29" t="s">
        <v>56</v>
      </c>
      <c r="G5" s="29" t="s">
        <v>29</v>
      </c>
      <c r="H5" s="29" t="s">
        <v>25</v>
      </c>
      <c r="I5" s="29" t="s">
        <v>30</v>
      </c>
      <c r="J5" s="30" t="s">
        <v>20</v>
      </c>
      <c r="K5" s="28" t="s">
        <v>31</v>
      </c>
      <c r="L5" s="28" t="s">
        <v>32</v>
      </c>
      <c r="M5" s="28" t="s">
        <v>33</v>
      </c>
      <c r="N5" s="28" t="s">
        <v>34</v>
      </c>
      <c r="O5" s="24"/>
      <c r="P5" s="24"/>
      <c r="Q5" s="24"/>
      <c r="R5" s="24"/>
      <c r="S5" s="24"/>
      <c r="T5" s="24"/>
      <c r="U5" s="24"/>
      <c r="V5" s="24"/>
      <c r="W5" s="24"/>
      <c r="X5" s="24"/>
      <c r="Y5" s="24"/>
    </row>
    <row r="6" spans="2:25" s="17" customFormat="1" ht="39.75" customHeight="1">
      <c r="B6" s="13">
        <v>1</v>
      </c>
      <c r="C6" s="12" t="s">
        <v>35</v>
      </c>
      <c r="D6" s="14" t="s">
        <v>1</v>
      </c>
      <c r="E6" s="14" t="s">
        <v>51</v>
      </c>
      <c r="F6" s="14">
        <v>2029</v>
      </c>
      <c r="G6" s="12" t="s">
        <v>41</v>
      </c>
      <c r="H6" s="15" t="s">
        <v>14</v>
      </c>
      <c r="I6" s="25">
        <v>13005966000</v>
      </c>
      <c r="J6" s="26">
        <f>3000000*124.31</f>
        <v>372930000</v>
      </c>
      <c r="K6" s="18" t="s">
        <v>57</v>
      </c>
      <c r="L6" s="20"/>
      <c r="M6" s="20"/>
      <c r="N6" s="20" t="s">
        <v>47</v>
      </c>
      <c r="O6" s="16"/>
      <c r="P6" s="16"/>
      <c r="Q6" s="16"/>
      <c r="R6" s="16"/>
      <c r="S6" s="16"/>
      <c r="T6" s="16"/>
      <c r="U6" s="16"/>
      <c r="V6" s="16"/>
      <c r="W6" s="16"/>
      <c r="X6" s="16"/>
      <c r="Y6" s="16"/>
    </row>
    <row r="7" spans="2:25" s="17" customFormat="1" ht="39.75" customHeight="1">
      <c r="B7" s="13">
        <v>2</v>
      </c>
      <c r="C7" s="12" t="s">
        <v>36</v>
      </c>
      <c r="D7" s="14" t="s">
        <v>2</v>
      </c>
      <c r="E7" s="14" t="s">
        <v>52</v>
      </c>
      <c r="F7" s="14">
        <v>2022</v>
      </c>
      <c r="G7" s="22" t="s">
        <v>43</v>
      </c>
      <c r="H7" s="22" t="s">
        <v>13</v>
      </c>
      <c r="I7" s="25">
        <v>4517000000</v>
      </c>
      <c r="J7" s="25" t="s">
        <v>12</v>
      </c>
      <c r="K7" s="40" t="s">
        <v>58</v>
      </c>
      <c r="L7" s="21"/>
      <c r="M7" s="21"/>
      <c r="N7" s="21"/>
      <c r="O7" s="16"/>
      <c r="P7" s="16"/>
      <c r="Q7" s="16"/>
      <c r="R7" s="16"/>
      <c r="S7" s="16"/>
      <c r="T7" s="16"/>
      <c r="U7" s="16"/>
      <c r="V7" s="16"/>
      <c r="W7" s="16"/>
      <c r="X7" s="16"/>
      <c r="Y7" s="16"/>
    </row>
    <row r="8" spans="2:25" s="17" customFormat="1" ht="39.75" customHeight="1">
      <c r="B8" s="13">
        <v>3</v>
      </c>
      <c r="C8" s="12" t="s">
        <v>37</v>
      </c>
      <c r="D8" s="14" t="s">
        <v>3</v>
      </c>
      <c r="E8" s="14" t="s">
        <v>53</v>
      </c>
      <c r="F8" s="14">
        <v>2021</v>
      </c>
      <c r="G8" s="12" t="s">
        <v>43</v>
      </c>
      <c r="H8" s="15" t="s">
        <v>4</v>
      </c>
      <c r="I8" s="26">
        <v>4632000000</v>
      </c>
      <c r="J8" s="25" t="s">
        <v>12</v>
      </c>
      <c r="K8" s="40" t="s">
        <v>58</v>
      </c>
      <c r="L8" s="21"/>
      <c r="M8" s="21"/>
      <c r="N8" s="21"/>
      <c r="O8" s="16"/>
      <c r="P8" s="16"/>
      <c r="Q8" s="16"/>
      <c r="R8" s="16"/>
      <c r="S8" s="16"/>
      <c r="T8" s="16"/>
      <c r="U8" s="16"/>
      <c r="V8" s="16"/>
      <c r="W8" s="16"/>
      <c r="X8" s="16"/>
      <c r="Y8" s="16"/>
    </row>
    <row r="9" spans="2:25" s="17" customFormat="1" ht="39.75" customHeight="1">
      <c r="B9" s="13">
        <v>4</v>
      </c>
      <c r="C9" s="12" t="s">
        <v>38</v>
      </c>
      <c r="D9" s="14" t="s">
        <v>5</v>
      </c>
      <c r="E9" s="14" t="s">
        <v>54</v>
      </c>
      <c r="F9" s="14">
        <v>2032</v>
      </c>
      <c r="G9" s="12" t="s">
        <v>44</v>
      </c>
      <c r="H9" s="15" t="s">
        <v>6</v>
      </c>
      <c r="I9" s="25">
        <v>10314151869</v>
      </c>
      <c r="J9" s="26">
        <f>25600000*123.34</f>
        <v>3157504000</v>
      </c>
      <c r="K9" s="38" t="s">
        <v>59</v>
      </c>
      <c r="L9" s="20" t="s">
        <v>51</v>
      </c>
      <c r="M9" s="41" t="s">
        <v>45</v>
      </c>
      <c r="N9" s="20" t="s">
        <v>48</v>
      </c>
      <c r="O9" s="16"/>
      <c r="P9" s="16"/>
      <c r="Q9" s="16"/>
      <c r="R9" s="16"/>
      <c r="S9" s="16"/>
      <c r="T9" s="16"/>
      <c r="U9" s="16"/>
      <c r="V9" s="16"/>
      <c r="W9" s="16"/>
      <c r="X9" s="16"/>
      <c r="Y9" s="16"/>
    </row>
    <row r="10" spans="2:25" s="17" customFormat="1" ht="39.75" customHeight="1">
      <c r="B10" s="13">
        <v>5</v>
      </c>
      <c r="C10" s="12" t="s">
        <v>39</v>
      </c>
      <c r="D10" s="14" t="s">
        <v>7</v>
      </c>
      <c r="E10" s="14" t="s">
        <v>54</v>
      </c>
      <c r="F10" s="14">
        <v>2031</v>
      </c>
      <c r="G10" s="12" t="s">
        <v>44</v>
      </c>
      <c r="H10" s="15" t="s">
        <v>8</v>
      </c>
      <c r="I10" s="25">
        <v>40320000000</v>
      </c>
      <c r="J10" s="25">
        <v>9500000000</v>
      </c>
      <c r="K10" s="40" t="s">
        <v>60</v>
      </c>
      <c r="L10" s="21" t="s">
        <v>11</v>
      </c>
      <c r="M10" s="39"/>
      <c r="N10" s="39" t="s">
        <v>49</v>
      </c>
      <c r="O10" s="16"/>
      <c r="P10" s="16"/>
      <c r="Q10" s="16"/>
      <c r="R10" s="16"/>
      <c r="S10" s="16"/>
      <c r="T10" s="16"/>
      <c r="U10" s="16"/>
      <c r="V10" s="16"/>
      <c r="W10" s="16"/>
      <c r="X10" s="16"/>
      <c r="Y10" s="16"/>
    </row>
    <row r="11" spans="2:25" s="17" customFormat="1" ht="39.75" customHeight="1">
      <c r="B11" s="13">
        <v>6</v>
      </c>
      <c r="C11" s="12" t="s">
        <v>40</v>
      </c>
      <c r="D11" s="14" t="s">
        <v>9</v>
      </c>
      <c r="E11" s="14" t="s">
        <v>55</v>
      </c>
      <c r="F11" s="14">
        <v>2047</v>
      </c>
      <c r="G11" s="12" t="s">
        <v>42</v>
      </c>
      <c r="H11" s="15" t="s">
        <v>15</v>
      </c>
      <c r="I11" s="26">
        <v>9942847200</v>
      </c>
      <c r="J11" s="25">
        <v>3777105000</v>
      </c>
      <c r="K11" s="40" t="s">
        <v>60</v>
      </c>
      <c r="L11" s="39" t="s">
        <v>53</v>
      </c>
      <c r="M11" s="42" t="s">
        <v>46</v>
      </c>
      <c r="N11" s="39" t="s">
        <v>50</v>
      </c>
      <c r="O11" s="16"/>
      <c r="P11" s="16"/>
      <c r="Q11" s="16"/>
      <c r="R11" s="16"/>
      <c r="S11" s="16"/>
      <c r="T11" s="16"/>
      <c r="U11" s="16"/>
      <c r="V11" s="16"/>
      <c r="W11" s="16"/>
      <c r="X11" s="16"/>
      <c r="Y11" s="16"/>
    </row>
    <row r="12" spans="2:14" ht="15">
      <c r="B12" s="31"/>
      <c r="C12" s="31"/>
      <c r="D12" s="31" t="s">
        <v>10</v>
      </c>
      <c r="E12" s="31"/>
      <c r="F12" s="31"/>
      <c r="G12" s="31"/>
      <c r="H12" s="31"/>
      <c r="I12" s="32">
        <f>SUM(I6:I11)</f>
        <v>82731965069</v>
      </c>
      <c r="J12" s="32">
        <f>J11+J10+J9+J6</f>
        <v>16807539000</v>
      </c>
      <c r="K12" s="18"/>
      <c r="L12" s="20"/>
      <c r="M12" s="20"/>
      <c r="N12" s="20"/>
    </row>
    <row r="13" spans="2:25" s="9" customFormat="1" ht="15">
      <c r="B13" s="7"/>
      <c r="C13" s="7"/>
      <c r="D13" s="7"/>
      <c r="E13" s="7"/>
      <c r="F13" s="7"/>
      <c r="G13" s="7"/>
      <c r="H13" s="7"/>
      <c r="I13" s="8"/>
      <c r="J13" s="19"/>
      <c r="K13"/>
      <c r="L13"/>
      <c r="M13"/>
      <c r="N13"/>
      <c r="O13"/>
      <c r="P13"/>
      <c r="Q13"/>
      <c r="R13"/>
      <c r="S13"/>
      <c r="T13"/>
      <c r="U13"/>
      <c r="V13"/>
      <c r="W13"/>
      <c r="X13"/>
      <c r="Y13"/>
    </row>
    <row r="14" spans="9:10" ht="15">
      <c r="I14" s="10"/>
      <c r="J14" s="23"/>
    </row>
    <row r="15" spans="3:4" ht="53.25" customHeight="1">
      <c r="C15" s="37" t="s">
        <v>61</v>
      </c>
      <c r="D15" s="36"/>
    </row>
    <row r="16" ht="15">
      <c r="C16" s="11" t="s">
        <v>24</v>
      </c>
    </row>
    <row r="18" ht="15">
      <c r="J18" s="23"/>
    </row>
  </sheetData>
  <sheetProtection/>
  <mergeCells count="1">
    <mergeCell ref="C15:D15"/>
  </mergeCell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dimension ref="B3:E14"/>
  <sheetViews>
    <sheetView zoomScalePageLayoutView="0" workbookViewId="0" topLeftCell="A1">
      <selection activeCell="B13" sqref="B13:C14"/>
    </sheetView>
  </sheetViews>
  <sheetFormatPr defaultColWidth="9.140625" defaultRowHeight="15"/>
  <cols>
    <col min="2" max="2" width="46.7109375" style="0" customWidth="1"/>
    <col min="3" max="3" width="29.7109375" style="0" bestFit="1" customWidth="1"/>
    <col min="4" max="4" width="27.140625" style="0" customWidth="1"/>
  </cols>
  <sheetData>
    <row r="3" spans="2:5" ht="15">
      <c r="B3" s="2" t="s">
        <v>21</v>
      </c>
      <c r="E3" s="2" t="s">
        <v>22</v>
      </c>
    </row>
    <row r="6" spans="2:3" ht="15" customHeight="1">
      <c r="B6" s="33" t="s">
        <v>25</v>
      </c>
      <c r="C6" s="34" t="s">
        <v>20</v>
      </c>
    </row>
    <row r="7" spans="2:3" ht="15" customHeight="1">
      <c r="B7" s="15" t="s">
        <v>16</v>
      </c>
      <c r="C7" s="35">
        <f>3000000*124.31</f>
        <v>372930000</v>
      </c>
    </row>
    <row r="8" spans="2:3" ht="15" customHeight="1">
      <c r="B8" s="15" t="s">
        <v>17</v>
      </c>
      <c r="C8" s="35">
        <f>25600000*123.34</f>
        <v>3157504000</v>
      </c>
    </row>
    <row r="9" spans="2:3" ht="15" customHeight="1">
      <c r="B9" s="15" t="s">
        <v>18</v>
      </c>
      <c r="C9" s="25">
        <v>9500000000</v>
      </c>
    </row>
    <row r="10" spans="2:3" ht="15" customHeight="1">
      <c r="B10" s="15" t="s">
        <v>19</v>
      </c>
      <c r="C10" s="25">
        <v>3777105000</v>
      </c>
    </row>
    <row r="11" ht="15" customHeight="1"/>
    <row r="12" ht="15" customHeight="1"/>
    <row r="13" spans="2:3" ht="33" customHeight="1">
      <c r="B13" s="37" t="s">
        <v>23</v>
      </c>
      <c r="C13" s="36"/>
    </row>
    <row r="14" spans="2:3" ht="15">
      <c r="B14" s="11" t="s">
        <v>24</v>
      </c>
      <c r="C14" s="5"/>
    </row>
  </sheetData>
  <sheetProtection/>
  <mergeCells count="1">
    <mergeCell ref="B13:C13"/>
  </mergeCell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2022-10-19T15:29:11Z</dcterms:modified>
  <cp:category/>
  <cp:version/>
  <cp:contentType/>
  <cp:contentStatus/>
</cp:coreProperties>
</file>