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firstSheet="2" activeTab="6"/>
  </bookViews>
  <sheets>
    <sheet name="Te lindur" sheetId="1" r:id="rId1"/>
    <sheet name="Të vdekur" sheetId="2" r:id="rId2"/>
    <sheet name="raport_shtesa natyr" sheetId="3" r:id="rId3"/>
    <sheet name="Vdekje_grupmosha_gjini" sheetId="4" state="hidden" r:id="rId4"/>
    <sheet name="vdekje_grupmosha" sheetId="5" r:id="rId5"/>
    <sheet name="vdekje_femra_grupmosha" sheetId="6" r:id="rId6"/>
    <sheet name="vdekje_meshkuj_grupmosha" sheetId="7" r:id="rId7"/>
  </sheets>
  <definedNames/>
  <calcPr fullCalcOnLoad="1"/>
</workbook>
</file>

<file path=xl/sharedStrings.xml><?xml version="1.0" encoding="utf-8"?>
<sst xmlns="http://schemas.openxmlformats.org/spreadsheetml/2006/main" count="257" uniqueCount="54">
  <si>
    <t>Viti</t>
  </si>
  <si>
    <t>Meshkuj</t>
  </si>
  <si>
    <t>Femra</t>
  </si>
  <si>
    <t>Të lindur gjallë gjithsej</t>
  </si>
  <si>
    <t>Të vdekur gjithsej</t>
  </si>
  <si>
    <t>nën 1</t>
  </si>
  <si>
    <t xml:space="preserve"> 1- 4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</si>
  <si>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</si>
  <si>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</si>
  <si>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</si>
  <si>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</si>
  <si>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</si>
  <si>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</si>
  <si>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</si>
  <si>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</si>
  <si>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</si>
  <si>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</si>
  <si>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</si>
  <si>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</si>
  <si>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</si>
  <si>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</si>
  <si>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</si>
  <si>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</si>
  <si>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</si>
  <si>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Grup-mosha</t>
  </si>
  <si>
    <t>Gjinia</t>
  </si>
  <si>
    <t>Të vdekur për 10 të lindur</t>
  </si>
  <si>
    <t>Numri i të lindurve gjallë Femra dhe Meshkuj, 2011-2020</t>
  </si>
  <si>
    <t>Vdekjet e femrave sipas grup-moshave, 2011-2020</t>
  </si>
  <si>
    <t>Vdekjet e meshkujve sipas grup-moshave, 2011-2020</t>
  </si>
  <si>
    <t>Të vdekur Femra dhe Meshkuj, 2011-2020</t>
  </si>
  <si>
    <t>Shtesa natyrore, Femra-Meshkuj në numër, 2011-2020</t>
  </si>
  <si>
    <t>Burimi: Instituti i Statistikave</t>
  </si>
  <si>
    <t>Përpunimi dhe Analiza: Open Data Albania</t>
  </si>
  <si>
    <t>Raporti Numër vdekjesh për 100 Lindje të regjistruara sipas gjinisë, 2011-2020</t>
  </si>
  <si>
    <t xml:space="preserve"> Vdekje Ndryshimi me bazë vjetore  në %, sipas Grupit Gjinor 2011-2020</t>
  </si>
  <si>
    <t>Raporti në % Lindje sipas Grupit Gjinor Femra dhe Meshkuj 2011-2020</t>
  </si>
  <si>
    <t>Meshkuj rritje vjetore në %</t>
  </si>
  <si>
    <t>Femra rritje vjetore në %</t>
  </si>
  <si>
    <t xml:space="preserve"> Ndryshimi me bazë vjetore në % , Lindjet sipas Gjinisë 2011-2020</t>
  </si>
  <si>
    <t xml:space="preserve">Raporti në % Vdekje sipas Grupit Gjinor 2011 - 2020 </t>
  </si>
  <si>
    <t>Popullsia Shtesa Vjetore</t>
  </si>
  <si>
    <t>Vdekje sipas Grupmoshes ne %</t>
  </si>
  <si>
    <t>Rritje vjetore  në % Të lindur gjallë gjithsej</t>
  </si>
  <si>
    <t>Meshkuj Lindje në%</t>
  </si>
  <si>
    <t>Femra Lindje në %</t>
  </si>
  <si>
    <t>Meshkuj Lindje</t>
  </si>
  <si>
    <t xml:space="preserve">Femra Lindje </t>
  </si>
  <si>
    <t>Totali Dhjetëvjeçari 2011-2020</t>
  </si>
  <si>
    <t>Numri i të vdekurve sipas grup-moshave Femra dhe Meshkuj, dhjetëvjeçari 2011-2020</t>
  </si>
  <si>
    <t xml:space="preserve">Në % shtesa Vdekje Femra 2020 vs 2019 </t>
  </si>
  <si>
    <t xml:space="preserve">Në Numër shtesa Vdekje Femra 2020 vs 2019 </t>
  </si>
  <si>
    <t>Shtesa apo Pakësimi, Vdekje gjinia Femërore sipas grup moshës, Viti 2020 vs 2019</t>
  </si>
  <si>
    <t>Shtesa apo Pakësimi, Vdekje gjinia Meshkuj sipas grup moshës, Viti 2020 vs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</si>
</sst>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 applyNumberFormat="0" applyBorder="0" applyAlignment="0"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8" fillId="33" borderId="10" xfId="55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42" applyNumberFormat="1" applyFont="1" applyBorder="1" applyAlignment="1">
      <alignment/>
    </xf>
    <xf numFmtId="165" fontId="33" fillId="0" borderId="10" xfId="42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0" xfId="42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10" xfId="42" applyNumberFormat="1" applyFont="1" applyBorder="1" applyAlignment="1">
      <alignment/>
    </xf>
    <xf numFmtId="167" fontId="36" fillId="0" borderId="10" xfId="42" applyNumberFormat="1" applyFont="1" applyBorder="1" applyAlignment="1">
      <alignment/>
    </xf>
    <xf numFmtId="0" fontId="39" fillId="0" borderId="0" xfId="0" applyFont="1" applyAlignment="1">
      <alignment vertical="center"/>
    </xf>
    <xf numFmtId="167" fontId="0" fillId="0" borderId="10" xfId="42" applyNumberFormat="1" applyFont="1" applyBorder="1" applyAlignment="1">
      <alignment/>
    </xf>
    <xf numFmtId="3" fontId="33" fillId="0" borderId="10" xfId="42" applyNumberFormat="1" applyFont="1" applyFill="1" applyBorder="1" applyAlignment="1" applyProtection="1">
      <alignment/>
      <protection/>
    </xf>
    <xf numFmtId="0" fontId="36" fillId="33" borderId="10" xfId="0" applyFont="1" applyFill="1" applyBorder="1" applyAlignment="1">
      <alignment horizontal="center"/>
    </xf>
    <xf numFmtId="0" fontId="5" fillId="0" borderId="0" xfId="56" applyFont="1">
      <alignment/>
      <protection/>
    </xf>
    <xf numFmtId="0" fontId="36" fillId="34" borderId="10" xfId="0" applyFont="1" applyFill="1" applyBorder="1" applyAlignment="1">
      <alignment/>
    </xf>
    <xf numFmtId="165" fontId="36" fillId="34" borderId="0" xfId="0" applyNumberFormat="1" applyFont="1" applyFill="1" applyAlignment="1">
      <alignment/>
    </xf>
    <xf numFmtId="0" fontId="36" fillId="34" borderId="11" xfId="0" applyFont="1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10" fontId="0" fillId="34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140625" style="0" customWidth="1"/>
    <col min="2" max="2" width="9.57421875" style="0" bestFit="1" customWidth="1"/>
    <col min="3" max="4" width="9.28125" style="0" bestFit="1" customWidth="1"/>
    <col min="5" max="5" width="10.28125" style="0" bestFit="1" customWidth="1"/>
    <col min="6" max="7" width="9.28125" style="0" bestFit="1" customWidth="1"/>
    <col min="8" max="8" width="10.28125" style="0" bestFit="1" customWidth="1"/>
    <col min="9" max="10" width="9.28125" style="0" bestFit="1" customWidth="1"/>
    <col min="11" max="11" width="10.57421875" style="0" bestFit="1" customWidth="1"/>
  </cols>
  <sheetData>
    <row r="1" spans="1:19" ht="15.75">
      <c r="A1" s="8" t="s">
        <v>27</v>
      </c>
      <c r="N1" s="18"/>
      <c r="O1" s="18"/>
      <c r="P1" s="18"/>
      <c r="Q1" s="18"/>
      <c r="R1" s="18"/>
      <c r="S1" s="18"/>
    </row>
    <row r="2" spans="1:11" ht="15">
      <c r="A2" s="9" t="s">
        <v>0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</row>
    <row r="3" spans="1:11" ht="15">
      <c r="A3" s="4" t="s">
        <v>46</v>
      </c>
      <c r="B3" s="6">
        <v>17849</v>
      </c>
      <c r="C3" s="6">
        <v>18478</v>
      </c>
      <c r="D3" s="6">
        <v>18661</v>
      </c>
      <c r="E3" s="6">
        <v>18683</v>
      </c>
      <c r="F3" s="6">
        <v>17103</v>
      </c>
      <c r="G3" s="6">
        <v>16401</v>
      </c>
      <c r="H3" s="6">
        <v>16208</v>
      </c>
      <c r="I3" s="6">
        <v>15025</v>
      </c>
      <c r="J3" s="6">
        <v>14893</v>
      </c>
      <c r="K3" s="6">
        <v>14486</v>
      </c>
    </row>
    <row r="4" spans="1:11" ht="15">
      <c r="A4" s="4" t="s">
        <v>47</v>
      </c>
      <c r="B4" s="6">
        <v>16436</v>
      </c>
      <c r="C4" s="6">
        <v>16995</v>
      </c>
      <c r="D4" s="6">
        <v>17089</v>
      </c>
      <c r="E4" s="6">
        <v>17077</v>
      </c>
      <c r="F4" s="6">
        <v>15612</v>
      </c>
      <c r="G4" s="6">
        <v>15332</v>
      </c>
      <c r="H4" s="6">
        <v>14661</v>
      </c>
      <c r="I4" s="6">
        <v>13909</v>
      </c>
      <c r="J4" s="6">
        <v>13668</v>
      </c>
      <c r="K4" s="6">
        <v>13589</v>
      </c>
    </row>
    <row r="5" spans="1:12" ht="15">
      <c r="A5" s="2" t="s">
        <v>3</v>
      </c>
      <c r="B5" s="7">
        <v>34285</v>
      </c>
      <c r="C5" s="7">
        <v>35473</v>
      </c>
      <c r="D5" s="7">
        <v>35750</v>
      </c>
      <c r="E5" s="7">
        <v>35760</v>
      </c>
      <c r="F5" s="7">
        <v>32715</v>
      </c>
      <c r="G5" s="7">
        <v>31733</v>
      </c>
      <c r="H5" s="7">
        <v>30869</v>
      </c>
      <c r="I5" s="7">
        <v>28934</v>
      </c>
      <c r="J5" s="7">
        <v>28561</v>
      </c>
      <c r="K5" s="7">
        <v>28075</v>
      </c>
      <c r="L5" s="14">
        <f>SUM(B5:K5)</f>
        <v>322155</v>
      </c>
    </row>
    <row r="6" ht="15">
      <c r="A6" s="22" t="s">
        <v>32</v>
      </c>
    </row>
    <row r="7" ht="15">
      <c r="A7" s="22" t="s">
        <v>33</v>
      </c>
    </row>
    <row r="9" ht="15">
      <c r="A9" s="8" t="s">
        <v>36</v>
      </c>
    </row>
    <row r="10" spans="1:11" ht="15">
      <c r="A10" s="9" t="s">
        <v>0</v>
      </c>
      <c r="B10" s="3">
        <v>2011</v>
      </c>
      <c r="C10" s="3">
        <v>2012</v>
      </c>
      <c r="D10" s="3">
        <v>2013</v>
      </c>
      <c r="E10" s="3">
        <v>2014</v>
      </c>
      <c r="F10" s="3">
        <v>2015</v>
      </c>
      <c r="G10" s="3">
        <v>2016</v>
      </c>
      <c r="H10" s="3">
        <v>2017</v>
      </c>
      <c r="I10" s="3">
        <v>2018</v>
      </c>
      <c r="J10" s="3">
        <v>2019</v>
      </c>
      <c r="K10" s="3">
        <v>2020</v>
      </c>
    </row>
    <row r="11" spans="1:11" ht="15">
      <c r="A11" s="4" t="s">
        <v>44</v>
      </c>
      <c r="B11" s="11">
        <f>B3*100/B$5</f>
        <v>52.060667930581886</v>
      </c>
      <c r="C11" s="11">
        <f aca="true" t="shared" si="0" ref="C11:J11">C3*100/C$5</f>
        <v>52.090322216897356</v>
      </c>
      <c r="D11" s="11">
        <f t="shared" si="0"/>
        <v>52.1986013986014</v>
      </c>
      <c r="E11" s="11">
        <f t="shared" si="0"/>
        <v>52.24552572706935</v>
      </c>
      <c r="F11" s="11">
        <f t="shared" si="0"/>
        <v>52.278771205868864</v>
      </c>
      <c r="G11" s="11">
        <f t="shared" si="0"/>
        <v>51.68436643242051</v>
      </c>
      <c r="H11" s="11">
        <f t="shared" si="0"/>
        <v>52.50575010528362</v>
      </c>
      <c r="I11" s="11">
        <f t="shared" si="0"/>
        <v>51.92852699246561</v>
      </c>
      <c r="J11" s="11">
        <f t="shared" si="0"/>
        <v>52.144532754455376</v>
      </c>
      <c r="K11" s="11">
        <f>K3*100/K$5</f>
        <v>51.597506678539624</v>
      </c>
    </row>
    <row r="12" spans="1:13" ht="15">
      <c r="A12" s="4" t="s">
        <v>45</v>
      </c>
      <c r="B12" s="11">
        <f>B4*100/B$5</f>
        <v>47.939332069418114</v>
      </c>
      <c r="C12" s="11">
        <f aca="true" t="shared" si="1" ref="C12:K12">C4*100/C$5</f>
        <v>47.909677783102644</v>
      </c>
      <c r="D12" s="11">
        <f t="shared" si="1"/>
        <v>47.8013986013986</v>
      </c>
      <c r="E12" s="11">
        <f t="shared" si="1"/>
        <v>47.75447427293065</v>
      </c>
      <c r="F12" s="11">
        <f t="shared" si="1"/>
        <v>47.721228794131136</v>
      </c>
      <c r="G12" s="11">
        <f t="shared" si="1"/>
        <v>48.31563356757949</v>
      </c>
      <c r="H12" s="11">
        <f t="shared" si="1"/>
        <v>47.49424989471638</v>
      </c>
      <c r="I12" s="11">
        <f t="shared" si="1"/>
        <v>48.07147300753439</v>
      </c>
      <c r="J12" s="11">
        <f t="shared" si="1"/>
        <v>47.855467245544624</v>
      </c>
      <c r="K12" s="11">
        <f t="shared" si="1"/>
        <v>48.402493321460376</v>
      </c>
      <c r="M12" s="22"/>
    </row>
    <row r="13" spans="1:13" ht="15">
      <c r="A13" s="22" t="s">
        <v>32</v>
      </c>
      <c r="M13" s="22"/>
    </row>
    <row r="14" spans="1:13" ht="15">
      <c r="A14" s="22" t="s">
        <v>33</v>
      </c>
      <c r="M14" s="8"/>
    </row>
    <row r="17" ht="15">
      <c r="A17" s="8" t="s">
        <v>39</v>
      </c>
    </row>
    <row r="18" spans="1:11" ht="15">
      <c r="A18" s="9" t="s">
        <v>0</v>
      </c>
      <c r="B18" s="9">
        <v>2011</v>
      </c>
      <c r="C18" s="3">
        <v>2012</v>
      </c>
      <c r="D18" s="3">
        <v>2013</v>
      </c>
      <c r="E18" s="3">
        <v>2014</v>
      </c>
      <c r="F18" s="3">
        <v>2015</v>
      </c>
      <c r="G18" s="3">
        <v>2016</v>
      </c>
      <c r="H18" s="3">
        <v>2017</v>
      </c>
      <c r="I18" s="3">
        <v>2018</v>
      </c>
      <c r="J18" s="3">
        <v>2019</v>
      </c>
      <c r="K18" s="3">
        <v>2020</v>
      </c>
    </row>
    <row r="19" spans="1:11" ht="15">
      <c r="A19" s="4" t="s">
        <v>37</v>
      </c>
      <c r="B19" s="4"/>
      <c r="C19" s="16">
        <f aca="true" t="shared" si="2" ref="C19:K19">C3/B3*100-100</f>
        <v>3.524006947167905</v>
      </c>
      <c r="D19" s="16">
        <f t="shared" si="2"/>
        <v>0.9903669228271497</v>
      </c>
      <c r="E19" s="16">
        <f>E3/D3*100-100</f>
        <v>0.11789293178286187</v>
      </c>
      <c r="F19" s="16">
        <f t="shared" si="2"/>
        <v>-8.456885939089005</v>
      </c>
      <c r="G19" s="16">
        <f t="shared" si="2"/>
        <v>-4.104543062620593</v>
      </c>
      <c r="H19" s="16">
        <f t="shared" si="2"/>
        <v>-1.1767575147856917</v>
      </c>
      <c r="I19" s="16">
        <f t="shared" si="2"/>
        <v>-7.298864758144134</v>
      </c>
      <c r="J19" s="16">
        <f t="shared" si="2"/>
        <v>-0.8785357737104817</v>
      </c>
      <c r="K19" s="16">
        <f t="shared" si="2"/>
        <v>-2.732827502853681</v>
      </c>
    </row>
    <row r="20" spans="1:11" ht="15">
      <c r="A20" s="4" t="s">
        <v>38</v>
      </c>
      <c r="B20" s="4"/>
      <c r="C20" s="16">
        <f aca="true" t="shared" si="3" ref="C20:K20">C4/B4*100-100</f>
        <v>3.401070820150892</v>
      </c>
      <c r="D20" s="16">
        <f t="shared" si="3"/>
        <v>0.5531038540747204</v>
      </c>
      <c r="E20" s="16">
        <f t="shared" si="3"/>
        <v>-0.07022060974895794</v>
      </c>
      <c r="F20" s="16">
        <f t="shared" si="3"/>
        <v>-8.5787901856298</v>
      </c>
      <c r="G20" s="16">
        <f t="shared" si="3"/>
        <v>-1.7934921854983372</v>
      </c>
      <c r="H20" s="16">
        <f t="shared" si="3"/>
        <v>-4.37646751891468</v>
      </c>
      <c r="I20" s="16">
        <f t="shared" si="3"/>
        <v>-5.129254484687266</v>
      </c>
      <c r="J20" s="16">
        <f t="shared" si="3"/>
        <v>-1.7326910633402832</v>
      </c>
      <c r="K20" s="16">
        <f t="shared" si="3"/>
        <v>-0.5779923909862532</v>
      </c>
    </row>
    <row r="21" spans="1:11" ht="15">
      <c r="A21" s="2" t="s">
        <v>43</v>
      </c>
      <c r="B21" s="2"/>
      <c r="C21" s="16">
        <f aca="true" t="shared" si="4" ref="C21:K21">C5/B5*100-100</f>
        <v>3.4650721890039335</v>
      </c>
      <c r="D21" s="16">
        <f t="shared" si="4"/>
        <v>0.7808755955233551</v>
      </c>
      <c r="E21" s="16">
        <f t="shared" si="4"/>
        <v>0.02797202797202658</v>
      </c>
      <c r="F21" s="17">
        <f t="shared" si="4"/>
        <v>-8.515100671140942</v>
      </c>
      <c r="G21" s="16">
        <f t="shared" si="4"/>
        <v>-3.0016811860002974</v>
      </c>
      <c r="H21" s="16">
        <f t="shared" si="4"/>
        <v>-2.7227176756058356</v>
      </c>
      <c r="I21" s="17">
        <f t="shared" si="4"/>
        <v>-6.268424633127097</v>
      </c>
      <c r="J21" s="16">
        <f t="shared" si="4"/>
        <v>-1.289140803207303</v>
      </c>
      <c r="K21" s="16">
        <f t="shared" si="4"/>
        <v>-1.7016210916984704</v>
      </c>
    </row>
    <row r="22" ht="15">
      <c r="A22" s="22" t="s">
        <v>32</v>
      </c>
    </row>
    <row r="23" ht="15">
      <c r="A23" s="22" t="s">
        <v>33</v>
      </c>
    </row>
    <row r="30" ht="15">
      <c r="M30" s="22"/>
    </row>
    <row r="31" ht="15">
      <c r="M3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4.421875" style="0" customWidth="1"/>
    <col min="2" max="11" width="10.57421875" style="0" bestFit="1" customWidth="1"/>
  </cols>
  <sheetData>
    <row r="1" spans="1:13" ht="15.75">
      <c r="A1" s="8" t="s">
        <v>30</v>
      </c>
      <c r="M1" s="12"/>
    </row>
    <row r="2" spans="1:11" ht="15">
      <c r="A2" s="2" t="s">
        <v>0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</row>
    <row r="3" spans="1:11" ht="15">
      <c r="A3" s="4" t="s">
        <v>1</v>
      </c>
      <c r="B3" s="7">
        <v>10854</v>
      </c>
      <c r="C3" s="7">
        <v>11170</v>
      </c>
      <c r="D3" s="7">
        <v>10990</v>
      </c>
      <c r="E3" s="7">
        <v>11111</v>
      </c>
      <c r="F3" s="7">
        <v>11837</v>
      </c>
      <c r="G3" s="7">
        <v>11283</v>
      </c>
      <c r="H3" s="7">
        <v>11610</v>
      </c>
      <c r="I3" s="7">
        <v>11667</v>
      </c>
      <c r="J3" s="7">
        <v>11781</v>
      </c>
      <c r="K3" s="6">
        <v>15504</v>
      </c>
    </row>
    <row r="4" spans="1:11" ht="15">
      <c r="A4" s="4" t="s">
        <v>2</v>
      </c>
      <c r="B4" s="7">
        <v>9158</v>
      </c>
      <c r="C4" s="7">
        <v>9700</v>
      </c>
      <c r="D4" s="7">
        <v>9452</v>
      </c>
      <c r="E4" s="7">
        <v>9545</v>
      </c>
      <c r="F4" s="7">
        <v>10581</v>
      </c>
      <c r="G4" s="7">
        <v>10105</v>
      </c>
      <c r="H4" s="7">
        <v>10622</v>
      </c>
      <c r="I4" s="7">
        <v>10137</v>
      </c>
      <c r="J4" s="7">
        <v>10156</v>
      </c>
      <c r="K4" s="6">
        <v>12101</v>
      </c>
    </row>
    <row r="5" spans="1:12" ht="15">
      <c r="A5" s="4" t="s">
        <v>4</v>
      </c>
      <c r="B5" s="6">
        <f>B4+B3</f>
        <v>20012</v>
      </c>
      <c r="C5" s="6">
        <f aca="true" t="shared" si="0" ref="C5:J5">C4+C3</f>
        <v>20870</v>
      </c>
      <c r="D5" s="6">
        <f t="shared" si="0"/>
        <v>20442</v>
      </c>
      <c r="E5" s="6">
        <f t="shared" si="0"/>
        <v>20656</v>
      </c>
      <c r="F5" s="6">
        <f t="shared" si="0"/>
        <v>22418</v>
      </c>
      <c r="G5" s="6">
        <f t="shared" si="0"/>
        <v>21388</v>
      </c>
      <c r="H5" s="6">
        <f t="shared" si="0"/>
        <v>22232</v>
      </c>
      <c r="I5" s="6">
        <f t="shared" si="0"/>
        <v>21804</v>
      </c>
      <c r="J5" s="6">
        <f t="shared" si="0"/>
        <v>21937</v>
      </c>
      <c r="K5" s="6">
        <v>27605</v>
      </c>
      <c r="L5" s="14">
        <f>SUM(B5:K5)</f>
        <v>219364</v>
      </c>
    </row>
    <row r="6" ht="15">
      <c r="A6" s="22" t="s">
        <v>32</v>
      </c>
    </row>
    <row r="7" ht="15">
      <c r="A7" s="22" t="s">
        <v>33</v>
      </c>
    </row>
    <row r="9" ht="15">
      <c r="A9" s="8" t="s">
        <v>40</v>
      </c>
    </row>
    <row r="10" spans="1:11" ht="15">
      <c r="A10" s="9" t="s">
        <v>0</v>
      </c>
      <c r="B10" s="3">
        <v>2011</v>
      </c>
      <c r="C10" s="3">
        <v>2012</v>
      </c>
      <c r="D10" s="3">
        <v>2013</v>
      </c>
      <c r="E10" s="3">
        <v>2014</v>
      </c>
      <c r="F10" s="3">
        <v>2015</v>
      </c>
      <c r="G10" s="3">
        <v>2016</v>
      </c>
      <c r="H10" s="3">
        <v>2017</v>
      </c>
      <c r="I10" s="3">
        <v>2018</v>
      </c>
      <c r="J10" s="3">
        <v>2019</v>
      </c>
      <c r="K10" s="3">
        <v>2020</v>
      </c>
    </row>
    <row r="11" spans="1:11" ht="15">
      <c r="A11" s="4" t="s">
        <v>1</v>
      </c>
      <c r="B11" s="11">
        <f>B3*100/B$5</f>
        <v>54.23745752548471</v>
      </c>
      <c r="C11" s="11">
        <f aca="true" t="shared" si="1" ref="C11:K12">C3*100/C$5</f>
        <v>53.521801629132725</v>
      </c>
      <c r="D11" s="11">
        <f t="shared" si="1"/>
        <v>53.761862831425496</v>
      </c>
      <c r="E11" s="11">
        <f t="shared" si="1"/>
        <v>53.79066615027111</v>
      </c>
      <c r="F11" s="11">
        <f t="shared" si="1"/>
        <v>52.80132036756178</v>
      </c>
      <c r="G11" s="11">
        <f t="shared" si="1"/>
        <v>52.753880680755564</v>
      </c>
      <c r="H11" s="11">
        <f t="shared" si="1"/>
        <v>52.22202231018352</v>
      </c>
      <c r="I11" s="11">
        <f t="shared" si="1"/>
        <v>53.50853054485415</v>
      </c>
      <c r="J11" s="11">
        <f t="shared" si="1"/>
        <v>53.703788120526966</v>
      </c>
      <c r="K11" s="11">
        <f t="shared" si="1"/>
        <v>56.16373845317877</v>
      </c>
    </row>
    <row r="12" spans="1:11" ht="15">
      <c r="A12" s="4" t="s">
        <v>2</v>
      </c>
      <c r="B12" s="11">
        <f>B4*100/B$5</f>
        <v>45.76254247451529</v>
      </c>
      <c r="C12" s="11">
        <f t="shared" si="1"/>
        <v>46.478198370867275</v>
      </c>
      <c r="D12" s="11">
        <f t="shared" si="1"/>
        <v>46.238137168574504</v>
      </c>
      <c r="E12" s="11">
        <f t="shared" si="1"/>
        <v>46.20933384972889</v>
      </c>
      <c r="F12" s="11">
        <f t="shared" si="1"/>
        <v>47.19867963243822</v>
      </c>
      <c r="G12" s="11">
        <f t="shared" si="1"/>
        <v>47.246119319244436</v>
      </c>
      <c r="H12" s="11">
        <f t="shared" si="1"/>
        <v>47.77797768981648</v>
      </c>
      <c r="I12" s="11">
        <f t="shared" si="1"/>
        <v>46.49146945514585</v>
      </c>
      <c r="J12" s="11">
        <f t="shared" si="1"/>
        <v>46.296211879473034</v>
      </c>
      <c r="K12" s="11">
        <f t="shared" si="1"/>
        <v>43.83626154682123</v>
      </c>
    </row>
    <row r="13" ht="15">
      <c r="A13" s="22" t="s">
        <v>32</v>
      </c>
    </row>
    <row r="14" ht="15">
      <c r="A14" s="22" t="s">
        <v>33</v>
      </c>
    </row>
    <row r="15" ht="15">
      <c r="M15" s="22"/>
    </row>
    <row r="16" ht="15">
      <c r="M16" s="22"/>
    </row>
    <row r="17" ht="15">
      <c r="A17" s="8" t="s">
        <v>35</v>
      </c>
    </row>
    <row r="18" spans="1:13" ht="15">
      <c r="A18" s="9" t="s">
        <v>0</v>
      </c>
      <c r="B18" s="3">
        <v>2011</v>
      </c>
      <c r="C18" s="3">
        <v>2012</v>
      </c>
      <c r="D18" s="3">
        <v>2013</v>
      </c>
      <c r="E18" s="3">
        <v>2014</v>
      </c>
      <c r="F18" s="3">
        <v>2015</v>
      </c>
      <c r="G18" s="3">
        <v>2016</v>
      </c>
      <c r="H18" s="3">
        <v>2017</v>
      </c>
      <c r="I18" s="3">
        <v>2018</v>
      </c>
      <c r="J18" s="3">
        <v>2019</v>
      </c>
      <c r="K18" s="3">
        <v>2020</v>
      </c>
      <c r="M18" s="8"/>
    </row>
    <row r="19" spans="1:11" ht="15">
      <c r="A19" s="4" t="s">
        <v>1</v>
      </c>
      <c r="B19" s="4"/>
      <c r="C19" s="16">
        <f aca="true" t="shared" si="2" ref="C19:K19">C3/B3*100-100</f>
        <v>2.911369080523315</v>
      </c>
      <c r="D19" s="16">
        <f t="shared" si="2"/>
        <v>-1.6114592658907867</v>
      </c>
      <c r="E19" s="16">
        <f t="shared" si="2"/>
        <v>1.1010009099181133</v>
      </c>
      <c r="F19" s="16">
        <f t="shared" si="2"/>
        <v>6.534065340653413</v>
      </c>
      <c r="G19" s="16">
        <f t="shared" si="2"/>
        <v>-4.680239925656835</v>
      </c>
      <c r="H19" s="16">
        <f t="shared" si="2"/>
        <v>2.8981653815474573</v>
      </c>
      <c r="I19" s="16">
        <f t="shared" si="2"/>
        <v>0.49095607235140903</v>
      </c>
      <c r="J19" s="16">
        <f t="shared" si="2"/>
        <v>0.9771149395731555</v>
      </c>
      <c r="K19" s="17">
        <f t="shared" si="2"/>
        <v>31.601731601731615</v>
      </c>
    </row>
    <row r="20" spans="1:11" ht="15">
      <c r="A20" s="4" t="s">
        <v>2</v>
      </c>
      <c r="B20" s="4"/>
      <c r="C20" s="16">
        <f aca="true" t="shared" si="3" ref="C20:K20">C4/B4*100-100</f>
        <v>5.918322777899093</v>
      </c>
      <c r="D20" s="16">
        <f t="shared" si="3"/>
        <v>-2.556701030927826</v>
      </c>
      <c r="E20" s="16">
        <f t="shared" si="3"/>
        <v>0.9839187473550624</v>
      </c>
      <c r="F20" s="16">
        <f t="shared" si="3"/>
        <v>10.853850183342061</v>
      </c>
      <c r="G20" s="16">
        <f t="shared" si="3"/>
        <v>-4.4986296191286215</v>
      </c>
      <c r="H20" s="16">
        <f t="shared" si="3"/>
        <v>5.116279069767444</v>
      </c>
      <c r="I20" s="16">
        <f t="shared" si="3"/>
        <v>-4.565995104500104</v>
      </c>
      <c r="J20" s="16">
        <f t="shared" si="3"/>
        <v>0.1874321791457021</v>
      </c>
      <c r="K20" s="17">
        <f t="shared" si="3"/>
        <v>19.151240645923593</v>
      </c>
    </row>
    <row r="21" spans="1:11" ht="15">
      <c r="A21" s="2" t="s">
        <v>4</v>
      </c>
      <c r="B21" s="2"/>
      <c r="C21" s="16">
        <f aca="true" t="shared" si="4" ref="C21:K21">C5/B5*100-100</f>
        <v>4.28742754347391</v>
      </c>
      <c r="D21" s="16">
        <f t="shared" si="4"/>
        <v>-2.0507906085289846</v>
      </c>
      <c r="E21" s="16">
        <f t="shared" si="4"/>
        <v>1.0468642989922756</v>
      </c>
      <c r="F21" s="16">
        <f t="shared" si="4"/>
        <v>8.530209140201393</v>
      </c>
      <c r="G21" s="16">
        <f t="shared" si="4"/>
        <v>-4.594522258899104</v>
      </c>
      <c r="H21" s="16">
        <f t="shared" si="4"/>
        <v>3.946138021320351</v>
      </c>
      <c r="I21" s="16">
        <f t="shared" si="4"/>
        <v>-1.925152932709608</v>
      </c>
      <c r="J21" s="16">
        <f t="shared" si="4"/>
        <v>0.6099798202164664</v>
      </c>
      <c r="K21" s="17">
        <f t="shared" si="4"/>
        <v>25.8376259287961</v>
      </c>
    </row>
    <row r="22" ht="15">
      <c r="A22" s="22" t="s">
        <v>32</v>
      </c>
    </row>
    <row r="23" ht="15">
      <c r="A23" s="22" t="s">
        <v>33</v>
      </c>
    </row>
    <row r="34" ht="15">
      <c r="M34" s="22" t="s">
        <v>32</v>
      </c>
    </row>
    <row r="35" ht="15">
      <c r="M35" s="22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8" sqref="A8"/>
    </sheetView>
  </sheetViews>
  <sheetFormatPr defaultColWidth="9.140625" defaultRowHeight="15"/>
  <cols>
    <col min="11" max="11" width="9.7109375" style="0" bestFit="1" customWidth="1"/>
  </cols>
  <sheetData>
    <row r="2" ht="15">
      <c r="A2" s="8" t="s">
        <v>34</v>
      </c>
    </row>
    <row r="3" spans="1:11" ht="15">
      <c r="A3" s="2" t="s">
        <v>0</v>
      </c>
      <c r="B3" s="3">
        <v>2011</v>
      </c>
      <c r="C3" s="3">
        <v>2012</v>
      </c>
      <c r="D3" s="3">
        <v>2013</v>
      </c>
      <c r="E3" s="3">
        <v>2014</v>
      </c>
      <c r="F3" s="3">
        <v>2015</v>
      </c>
      <c r="G3" s="3">
        <v>2016</v>
      </c>
      <c r="H3" s="3">
        <v>2017</v>
      </c>
      <c r="I3" s="3">
        <v>2018</v>
      </c>
      <c r="J3" s="3">
        <v>2019</v>
      </c>
      <c r="K3" s="3">
        <v>2020</v>
      </c>
    </row>
    <row r="4" spans="1:13" ht="15">
      <c r="A4" s="4" t="s">
        <v>1</v>
      </c>
      <c r="B4" s="5">
        <f>'Të vdekur'!B3*100/'Te lindur'!B3</f>
        <v>60.81012941901507</v>
      </c>
      <c r="C4" s="5">
        <f>'Të vdekur'!C3*100/'Te lindur'!C3</f>
        <v>60.45026518021431</v>
      </c>
      <c r="D4" s="5">
        <f>'Të vdekur'!D3*100/'Te lindur'!D3</f>
        <v>58.89287819516639</v>
      </c>
      <c r="E4" s="5">
        <f>'Të vdekur'!E3*100/'Te lindur'!E3</f>
        <v>59.47117700583418</v>
      </c>
      <c r="F4" s="5">
        <f>'Të vdekur'!F3*100/'Te lindur'!F3</f>
        <v>69.21008010290592</v>
      </c>
      <c r="G4" s="5">
        <f>'Të vdekur'!G3*100/'Te lindur'!G3</f>
        <v>68.79458569599414</v>
      </c>
      <c r="H4" s="5">
        <f>'Të vdekur'!H3*100/'Te lindur'!H3</f>
        <v>71.63129318854887</v>
      </c>
      <c r="I4" s="5">
        <f>'Të vdekur'!I3*100/'Te lindur'!I3</f>
        <v>77.65058236272878</v>
      </c>
      <c r="J4" s="5">
        <f>'Të vdekur'!J3*100/'Te lindur'!J3</f>
        <v>79.10427717719735</v>
      </c>
      <c r="K4" s="5">
        <f>'Të vdekur'!K3*100/'Te lindur'!K3</f>
        <v>107.02747480325831</v>
      </c>
      <c r="M4" s="15">
        <f>K4-K5</f>
        <v>17.977507918277823</v>
      </c>
    </row>
    <row r="5" spans="1:11" ht="15">
      <c r="A5" s="4" t="s">
        <v>2</v>
      </c>
      <c r="B5" s="5">
        <f>'Të vdekur'!B4*100/'Te lindur'!B4</f>
        <v>55.71915307860793</v>
      </c>
      <c r="C5" s="5">
        <f>'Të vdekur'!C4*100/'Te lindur'!C4</f>
        <v>57.075610473668725</v>
      </c>
      <c r="D5" s="5">
        <f>'Të vdekur'!D4*100/'Te lindur'!D4</f>
        <v>55.3104336122652</v>
      </c>
      <c r="E5" s="5">
        <f>'Të vdekur'!E4*100/'Te lindur'!E4</f>
        <v>55.89389236985419</v>
      </c>
      <c r="F5" s="5">
        <f>'Të vdekur'!F4*100/'Te lindur'!F4</f>
        <v>67.77478862413528</v>
      </c>
      <c r="G5" s="5">
        <f>'Të vdekur'!G4*100/'Te lindur'!G4</f>
        <v>65.90790503522045</v>
      </c>
      <c r="H5" s="5">
        <f>'Të vdekur'!H4*100/'Te lindur'!H4</f>
        <v>72.45071959620762</v>
      </c>
      <c r="I5" s="5">
        <f>'Të vdekur'!I4*100/'Te lindur'!I4</f>
        <v>72.88086850240852</v>
      </c>
      <c r="J5" s="5">
        <f>'Të vdekur'!J4*100/'Te lindur'!J4</f>
        <v>74.30494585894058</v>
      </c>
      <c r="K5" s="5">
        <f>'Të vdekur'!K4*100/'Te lindur'!K4</f>
        <v>89.04996688498049</v>
      </c>
    </row>
    <row r="6" spans="1:11" ht="15">
      <c r="A6" s="4" t="s">
        <v>26</v>
      </c>
      <c r="B6" s="5">
        <f>'Të vdekur'!B5*100/'Te lindur'!B5</f>
        <v>58.36954936561178</v>
      </c>
      <c r="C6" s="5">
        <f>'Të vdekur'!C5*100/'Te lindur'!C5</f>
        <v>58.83347898401601</v>
      </c>
      <c r="D6" s="5">
        <f>'Të vdekur'!D5*100/'Te lindur'!D5</f>
        <v>57.18041958041958</v>
      </c>
      <c r="E6" s="5">
        <f>'Të vdekur'!E5*100/'Te lindur'!E5</f>
        <v>57.76286353467562</v>
      </c>
      <c r="F6" s="5">
        <f>'Të vdekur'!F5*100/'Te lindur'!F5</f>
        <v>68.52514137245912</v>
      </c>
      <c r="G6" s="5">
        <f>'Të vdekur'!G5*100/'Te lindur'!G5</f>
        <v>67.39986764566855</v>
      </c>
      <c r="H6" s="5">
        <f>'Të vdekur'!H5*100/'Te lindur'!H5</f>
        <v>72.02047361430562</v>
      </c>
      <c r="I6" s="5">
        <f>'Të vdekur'!I5*100/'Te lindur'!I5</f>
        <v>75.3577106518283</v>
      </c>
      <c r="J6" s="5">
        <f>'Të vdekur'!J5*100/'Te lindur'!J5</f>
        <v>76.80753475018382</v>
      </c>
      <c r="K6" s="5">
        <f>'Të vdekur'!K5*100/'Te lindur'!K5</f>
        <v>98.3259127337489</v>
      </c>
    </row>
    <row r="7" ht="15">
      <c r="A7" s="22" t="s">
        <v>32</v>
      </c>
    </row>
    <row r="8" ht="15">
      <c r="A8" s="22" t="s">
        <v>33</v>
      </c>
    </row>
    <row r="11" ht="15">
      <c r="A11" s="8" t="s">
        <v>31</v>
      </c>
    </row>
    <row r="12" spans="1:11" ht="15">
      <c r="A12" s="2" t="s">
        <v>0</v>
      </c>
      <c r="B12" s="3">
        <v>2011</v>
      </c>
      <c r="C12" s="3">
        <v>2012</v>
      </c>
      <c r="D12" s="3">
        <v>2013</v>
      </c>
      <c r="E12" s="3">
        <v>2014</v>
      </c>
      <c r="F12" s="3">
        <v>2015</v>
      </c>
      <c r="G12" s="3">
        <v>2016</v>
      </c>
      <c r="H12" s="3">
        <v>2017</v>
      </c>
      <c r="I12" s="3">
        <v>2018</v>
      </c>
      <c r="J12" s="3">
        <v>2019</v>
      </c>
      <c r="K12" s="3">
        <v>2020</v>
      </c>
    </row>
    <row r="13" spans="1:11" ht="15">
      <c r="A13" s="4" t="s">
        <v>1</v>
      </c>
      <c r="B13" s="7">
        <f>'Te lindur'!B3-'Të vdekur'!B3</f>
        <v>6995</v>
      </c>
      <c r="C13" s="7">
        <f>'Te lindur'!C3-'Të vdekur'!C3</f>
        <v>7308</v>
      </c>
      <c r="D13" s="7">
        <f>'Te lindur'!D3-'Të vdekur'!D3</f>
        <v>7671</v>
      </c>
      <c r="E13" s="7">
        <f>'Te lindur'!E3-'Të vdekur'!E3</f>
        <v>7572</v>
      </c>
      <c r="F13" s="7">
        <f>'Te lindur'!F3-'Të vdekur'!F3</f>
        <v>5266</v>
      </c>
      <c r="G13" s="7">
        <f>'Te lindur'!G3-'Të vdekur'!G3</f>
        <v>5118</v>
      </c>
      <c r="H13" s="7">
        <f>'Te lindur'!H3-'Të vdekur'!H3</f>
        <v>4598</v>
      </c>
      <c r="I13" s="7">
        <f>'Te lindur'!I3-'Të vdekur'!I3</f>
        <v>3358</v>
      </c>
      <c r="J13" s="7">
        <f>'Te lindur'!J3-'Të vdekur'!J3</f>
        <v>3112</v>
      </c>
      <c r="K13" s="20">
        <f>'Te lindur'!K3-'Të vdekur'!K3</f>
        <v>-1018</v>
      </c>
    </row>
    <row r="14" spans="1:11" ht="15">
      <c r="A14" s="4" t="s">
        <v>2</v>
      </c>
      <c r="B14" s="7">
        <f>'Te lindur'!B4-'Të vdekur'!B4</f>
        <v>7278</v>
      </c>
      <c r="C14" s="7">
        <f>'Te lindur'!C4-'Të vdekur'!C4</f>
        <v>7295</v>
      </c>
      <c r="D14" s="7">
        <f>'Te lindur'!D4-'Të vdekur'!D4</f>
        <v>7637</v>
      </c>
      <c r="E14" s="7">
        <f>'Te lindur'!E4-'Të vdekur'!E4</f>
        <v>7532</v>
      </c>
      <c r="F14" s="7">
        <f>'Te lindur'!F4-'Të vdekur'!F4</f>
        <v>5031</v>
      </c>
      <c r="G14" s="7">
        <f>'Te lindur'!G4-'Të vdekur'!G4</f>
        <v>5227</v>
      </c>
      <c r="H14" s="7">
        <f>'Te lindur'!H4-'Të vdekur'!H4</f>
        <v>4039</v>
      </c>
      <c r="I14" s="7">
        <f>'Te lindur'!I4-'Të vdekur'!I4</f>
        <v>3772</v>
      </c>
      <c r="J14" s="7">
        <f>'Te lindur'!J4-'Të vdekur'!J4</f>
        <v>3512</v>
      </c>
      <c r="K14" s="7">
        <f>'Te lindur'!K4-'Të vdekur'!K4</f>
        <v>1488</v>
      </c>
    </row>
    <row r="15" spans="1:11" ht="15">
      <c r="A15" s="4" t="s">
        <v>41</v>
      </c>
      <c r="B15" s="7">
        <f>'Te lindur'!B5-'Të vdekur'!B5</f>
        <v>14273</v>
      </c>
      <c r="C15" s="7">
        <f>'Te lindur'!C5-'Të vdekur'!C5</f>
        <v>14603</v>
      </c>
      <c r="D15" s="7">
        <f>'Te lindur'!D5-'Të vdekur'!D5</f>
        <v>15308</v>
      </c>
      <c r="E15" s="7">
        <f>'Te lindur'!E5-'Të vdekur'!E5</f>
        <v>15104</v>
      </c>
      <c r="F15" s="7">
        <f>'Te lindur'!F5-'Të vdekur'!F5</f>
        <v>10297</v>
      </c>
      <c r="G15" s="7">
        <f>'Te lindur'!G5-'Të vdekur'!G5</f>
        <v>10345</v>
      </c>
      <c r="H15" s="7">
        <f>'Te lindur'!H5-'Të vdekur'!H5</f>
        <v>8637</v>
      </c>
      <c r="I15" s="7">
        <f>'Te lindur'!I5-'Të vdekur'!I5</f>
        <v>7130</v>
      </c>
      <c r="J15" s="7">
        <f>'Te lindur'!J5-'Të vdekur'!J5</f>
        <v>6624</v>
      </c>
      <c r="K15" s="7">
        <f>'Te lindur'!K5-'Të vdekur'!K5</f>
        <v>470</v>
      </c>
    </row>
    <row r="16" ht="15">
      <c r="A16" s="22" t="s">
        <v>32</v>
      </c>
    </row>
    <row r="17" ht="15">
      <c r="A17" s="2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N2" sqref="N2:N20"/>
    </sheetView>
  </sheetViews>
  <sheetFormatPr defaultColWidth="9.140625" defaultRowHeight="15"/>
  <cols>
    <col min="1" max="1" width="11.8515625" style="0" customWidth="1"/>
    <col min="2" max="2" width="14.57421875" style="0" customWidth="1"/>
    <col min="3" max="12" width="9.57421875" style="0" bestFit="1" customWidth="1"/>
  </cols>
  <sheetData>
    <row r="1" spans="1:12" ht="15">
      <c r="A1" s="9" t="s">
        <v>25</v>
      </c>
      <c r="B1" s="9" t="s">
        <v>24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</row>
    <row r="2" spans="1:14" ht="15">
      <c r="A2" s="9" t="s">
        <v>2</v>
      </c>
      <c r="B2" s="10" t="s">
        <v>5</v>
      </c>
      <c r="C2" s="6">
        <v>134</v>
      </c>
      <c r="D2" s="6">
        <v>136</v>
      </c>
      <c r="E2" s="6">
        <v>111</v>
      </c>
      <c r="F2" s="6">
        <v>136</v>
      </c>
      <c r="G2" s="6">
        <v>99</v>
      </c>
      <c r="H2" s="6">
        <v>131</v>
      </c>
      <c r="I2" s="6">
        <v>118</v>
      </c>
      <c r="J2" s="6">
        <v>111</v>
      </c>
      <c r="K2" s="6">
        <v>126</v>
      </c>
      <c r="L2" s="6">
        <v>129</v>
      </c>
      <c r="M2" s="14"/>
      <c r="N2" s="14">
        <f>L2+L21</f>
        <v>281</v>
      </c>
    </row>
    <row r="3" spans="1:14" ht="15">
      <c r="A3" s="9" t="s">
        <v>2</v>
      </c>
      <c r="B3" s="10" t="s">
        <v>6</v>
      </c>
      <c r="C3" s="6">
        <v>42</v>
      </c>
      <c r="D3" s="6">
        <v>32</v>
      </c>
      <c r="E3" s="6">
        <v>32</v>
      </c>
      <c r="F3" s="6">
        <v>24</v>
      </c>
      <c r="G3" s="6">
        <v>24</v>
      </c>
      <c r="H3" s="6">
        <v>25</v>
      </c>
      <c r="I3" s="6">
        <v>16</v>
      </c>
      <c r="J3" s="6">
        <v>14</v>
      </c>
      <c r="K3" s="6">
        <v>10</v>
      </c>
      <c r="L3" s="6">
        <v>8</v>
      </c>
      <c r="N3" s="14">
        <f aca="true" t="shared" si="0" ref="N3:N20">L3+L22</f>
        <v>25</v>
      </c>
    </row>
    <row r="4" spans="1:14" ht="15">
      <c r="A4" s="9" t="s">
        <v>2</v>
      </c>
      <c r="B4" s="10" t="s">
        <v>7</v>
      </c>
      <c r="C4" s="6">
        <v>28</v>
      </c>
      <c r="D4" s="6">
        <v>27</v>
      </c>
      <c r="E4" s="6">
        <v>19</v>
      </c>
      <c r="F4" s="6">
        <v>28</v>
      </c>
      <c r="G4" s="6">
        <v>24</v>
      </c>
      <c r="H4" s="6">
        <v>11</v>
      </c>
      <c r="I4" s="6">
        <v>14</v>
      </c>
      <c r="J4" s="6">
        <v>19</v>
      </c>
      <c r="K4" s="6">
        <v>12</v>
      </c>
      <c r="L4" s="6">
        <v>6</v>
      </c>
      <c r="N4" s="14">
        <f t="shared" si="0"/>
        <v>16</v>
      </c>
    </row>
    <row r="5" spans="1:14" ht="15">
      <c r="A5" s="9" t="s">
        <v>2</v>
      </c>
      <c r="B5" s="10" t="s">
        <v>8</v>
      </c>
      <c r="C5" s="6">
        <v>36</v>
      </c>
      <c r="D5" s="6">
        <v>17</v>
      </c>
      <c r="E5" s="6">
        <v>25</v>
      </c>
      <c r="F5" s="6">
        <v>25</v>
      </c>
      <c r="G5" s="6">
        <v>30</v>
      </c>
      <c r="H5" s="6">
        <v>21</v>
      </c>
      <c r="I5" s="6">
        <v>19</v>
      </c>
      <c r="J5" s="6">
        <v>20</v>
      </c>
      <c r="K5" s="6">
        <v>24</v>
      </c>
      <c r="L5" s="6">
        <v>11</v>
      </c>
      <c r="N5" s="14">
        <f t="shared" si="0"/>
        <v>25</v>
      </c>
    </row>
    <row r="6" spans="1:14" ht="15">
      <c r="A6" s="9" t="s">
        <v>2</v>
      </c>
      <c r="B6" s="10" t="s">
        <v>9</v>
      </c>
      <c r="C6" s="6">
        <v>50</v>
      </c>
      <c r="D6" s="6">
        <v>48</v>
      </c>
      <c r="E6" s="6">
        <v>61</v>
      </c>
      <c r="F6" s="6">
        <v>38</v>
      </c>
      <c r="G6" s="6">
        <v>40</v>
      </c>
      <c r="H6" s="6">
        <v>41</v>
      </c>
      <c r="I6" s="6">
        <v>28</v>
      </c>
      <c r="J6" s="6">
        <v>33</v>
      </c>
      <c r="K6" s="6">
        <v>25</v>
      </c>
      <c r="L6" s="6">
        <v>12</v>
      </c>
      <c r="N6" s="14">
        <f t="shared" si="0"/>
        <v>40</v>
      </c>
    </row>
    <row r="7" spans="1:14" ht="15">
      <c r="A7" s="9" t="s">
        <v>2</v>
      </c>
      <c r="B7" s="10" t="s">
        <v>10</v>
      </c>
      <c r="C7" s="6">
        <v>50</v>
      </c>
      <c r="D7" s="6">
        <v>49</v>
      </c>
      <c r="E7" s="6">
        <v>43</v>
      </c>
      <c r="F7" s="6">
        <v>41</v>
      </c>
      <c r="G7" s="6">
        <v>30</v>
      </c>
      <c r="H7" s="6">
        <v>31</v>
      </c>
      <c r="I7" s="6">
        <v>41</v>
      </c>
      <c r="J7" s="6">
        <v>29</v>
      </c>
      <c r="K7" s="6">
        <v>33</v>
      </c>
      <c r="L7" s="6">
        <v>17</v>
      </c>
      <c r="N7" s="14">
        <f t="shared" si="0"/>
        <v>68</v>
      </c>
    </row>
    <row r="8" spans="1:14" ht="15">
      <c r="A8" s="9" t="s">
        <v>2</v>
      </c>
      <c r="B8" s="10" t="s">
        <v>11</v>
      </c>
      <c r="C8" s="6">
        <v>43</v>
      </c>
      <c r="D8" s="6">
        <v>47</v>
      </c>
      <c r="E8" s="6">
        <v>47</v>
      </c>
      <c r="F8" s="6">
        <v>47</v>
      </c>
      <c r="G8" s="6">
        <v>42</v>
      </c>
      <c r="H8" s="6">
        <v>40</v>
      </c>
      <c r="I8" s="6">
        <v>26</v>
      </c>
      <c r="J8" s="6">
        <v>29</v>
      </c>
      <c r="K8" s="6">
        <v>28</v>
      </c>
      <c r="L8" s="6">
        <v>27</v>
      </c>
      <c r="N8" s="14">
        <f t="shared" si="0"/>
        <v>86</v>
      </c>
    </row>
    <row r="9" spans="1:14" ht="15">
      <c r="A9" s="9" t="s">
        <v>2</v>
      </c>
      <c r="B9" s="10" t="s">
        <v>12</v>
      </c>
      <c r="C9" s="6">
        <v>36</v>
      </c>
      <c r="D9" s="6">
        <v>48</v>
      </c>
      <c r="E9" s="6">
        <v>49</v>
      </c>
      <c r="F9" s="6">
        <v>38</v>
      </c>
      <c r="G9" s="6">
        <v>44</v>
      </c>
      <c r="H9" s="6">
        <v>39</v>
      </c>
      <c r="I9" s="6">
        <v>31</v>
      </c>
      <c r="J9" s="6">
        <v>30</v>
      </c>
      <c r="K9" s="6">
        <v>43</v>
      </c>
      <c r="L9" s="6">
        <v>44</v>
      </c>
      <c r="N9" s="14">
        <f t="shared" si="0"/>
        <v>133</v>
      </c>
    </row>
    <row r="10" spans="1:14" ht="15">
      <c r="A10" s="9" t="s">
        <v>2</v>
      </c>
      <c r="B10" s="10" t="s">
        <v>13</v>
      </c>
      <c r="C10" s="6">
        <v>70</v>
      </c>
      <c r="D10" s="6">
        <v>79</v>
      </c>
      <c r="E10" s="6">
        <v>58</v>
      </c>
      <c r="F10" s="6">
        <v>72</v>
      </c>
      <c r="G10" s="6">
        <v>57</v>
      </c>
      <c r="H10" s="6">
        <v>62</v>
      </c>
      <c r="I10" s="6">
        <v>55</v>
      </c>
      <c r="J10" s="6">
        <v>53</v>
      </c>
      <c r="K10" s="6">
        <v>43</v>
      </c>
      <c r="L10" s="6">
        <v>56</v>
      </c>
      <c r="N10" s="14">
        <f t="shared" si="0"/>
        <v>185</v>
      </c>
    </row>
    <row r="11" spans="1:14" ht="15">
      <c r="A11" s="9" t="s">
        <v>2</v>
      </c>
      <c r="B11" s="10" t="s">
        <v>14</v>
      </c>
      <c r="C11" s="6">
        <v>130</v>
      </c>
      <c r="D11" s="6">
        <v>108</v>
      </c>
      <c r="E11" s="6">
        <v>98</v>
      </c>
      <c r="F11" s="6">
        <v>98</v>
      </c>
      <c r="G11" s="6">
        <v>98</v>
      </c>
      <c r="H11" s="6">
        <v>81</v>
      </c>
      <c r="I11" s="6">
        <v>80</v>
      </c>
      <c r="J11" s="6">
        <v>78</v>
      </c>
      <c r="K11" s="6">
        <v>75</v>
      </c>
      <c r="L11" s="6">
        <v>75</v>
      </c>
      <c r="N11" s="14">
        <f t="shared" si="0"/>
        <v>245</v>
      </c>
    </row>
    <row r="12" spans="1:14" ht="15">
      <c r="A12" s="9" t="s">
        <v>2</v>
      </c>
      <c r="B12" s="10" t="s">
        <v>15</v>
      </c>
      <c r="C12" s="6">
        <v>168</v>
      </c>
      <c r="D12" s="6">
        <v>167</v>
      </c>
      <c r="E12" s="6">
        <v>152</v>
      </c>
      <c r="F12" s="6">
        <v>176</v>
      </c>
      <c r="G12" s="6">
        <v>151</v>
      </c>
      <c r="H12" s="6">
        <v>143</v>
      </c>
      <c r="I12" s="6">
        <v>139</v>
      </c>
      <c r="J12" s="6">
        <v>120</v>
      </c>
      <c r="K12" s="6">
        <v>131</v>
      </c>
      <c r="L12" s="6">
        <v>131</v>
      </c>
      <c r="N12" s="14">
        <f t="shared" si="0"/>
        <v>392</v>
      </c>
    </row>
    <row r="13" spans="1:14" ht="15">
      <c r="A13" s="9" t="s">
        <v>2</v>
      </c>
      <c r="B13" s="10" t="s">
        <v>16</v>
      </c>
      <c r="C13" s="6">
        <v>251</v>
      </c>
      <c r="D13" s="6">
        <v>234</v>
      </c>
      <c r="E13" s="6">
        <v>243</v>
      </c>
      <c r="F13" s="6">
        <v>221</v>
      </c>
      <c r="G13" s="6">
        <v>233</v>
      </c>
      <c r="H13" s="6">
        <v>200</v>
      </c>
      <c r="I13" s="6">
        <v>217</v>
      </c>
      <c r="J13" s="6">
        <v>181</v>
      </c>
      <c r="K13" s="6">
        <v>205</v>
      </c>
      <c r="L13" s="6">
        <v>219</v>
      </c>
      <c r="N13" s="14">
        <f t="shared" si="0"/>
        <v>654</v>
      </c>
    </row>
    <row r="14" spans="1:14" ht="15">
      <c r="A14" s="9" t="s">
        <v>2</v>
      </c>
      <c r="B14" s="10" t="s">
        <v>17</v>
      </c>
      <c r="C14" s="6">
        <v>262</v>
      </c>
      <c r="D14" s="6">
        <v>306</v>
      </c>
      <c r="E14" s="6">
        <v>322</v>
      </c>
      <c r="F14" s="6">
        <v>329</v>
      </c>
      <c r="G14" s="6">
        <v>292</v>
      </c>
      <c r="H14" s="6">
        <v>313</v>
      </c>
      <c r="I14" s="6">
        <v>306</v>
      </c>
      <c r="J14" s="6">
        <v>344</v>
      </c>
      <c r="K14" s="6">
        <v>312</v>
      </c>
      <c r="L14" s="6">
        <v>360</v>
      </c>
      <c r="N14" s="14">
        <f t="shared" si="0"/>
        <v>1236</v>
      </c>
    </row>
    <row r="15" spans="1:14" ht="15">
      <c r="A15" s="9" t="s">
        <v>2</v>
      </c>
      <c r="B15" s="10" t="s">
        <v>18</v>
      </c>
      <c r="C15" s="6">
        <v>384</v>
      </c>
      <c r="D15" s="6">
        <v>345</v>
      </c>
      <c r="E15" s="6">
        <v>388</v>
      </c>
      <c r="F15" s="6">
        <v>357</v>
      </c>
      <c r="G15" s="6">
        <v>413</v>
      </c>
      <c r="H15" s="6">
        <v>452</v>
      </c>
      <c r="I15" s="6">
        <v>455</v>
      </c>
      <c r="J15" s="6">
        <v>478</v>
      </c>
      <c r="K15" s="6">
        <v>463</v>
      </c>
      <c r="L15" s="6">
        <v>593</v>
      </c>
      <c r="N15" s="14">
        <f t="shared" si="0"/>
        <v>1831</v>
      </c>
    </row>
    <row r="16" spans="1:14" ht="15">
      <c r="A16" s="9" t="s">
        <v>2</v>
      </c>
      <c r="B16" s="10" t="s">
        <v>19</v>
      </c>
      <c r="C16" s="6">
        <v>531</v>
      </c>
      <c r="D16" s="6">
        <v>542</v>
      </c>
      <c r="E16" s="6">
        <v>486</v>
      </c>
      <c r="F16" s="6">
        <v>496</v>
      </c>
      <c r="G16" s="6">
        <v>600</v>
      </c>
      <c r="H16" s="6">
        <v>579</v>
      </c>
      <c r="I16" s="6">
        <v>622</v>
      </c>
      <c r="J16" s="6">
        <v>590</v>
      </c>
      <c r="K16" s="6">
        <v>597</v>
      </c>
      <c r="L16" s="6">
        <v>769</v>
      </c>
      <c r="N16" s="14">
        <f t="shared" si="0"/>
        <v>2319</v>
      </c>
    </row>
    <row r="17" spans="1:14" ht="15">
      <c r="A17" s="9" t="s">
        <v>2</v>
      </c>
      <c r="B17" s="10" t="s">
        <v>20</v>
      </c>
      <c r="C17" s="6">
        <v>1032</v>
      </c>
      <c r="D17" s="6">
        <v>1062</v>
      </c>
      <c r="E17" s="6">
        <v>1088</v>
      </c>
      <c r="F17" s="6">
        <v>1006</v>
      </c>
      <c r="G17" s="6">
        <v>1135</v>
      </c>
      <c r="H17" s="6">
        <v>919</v>
      </c>
      <c r="I17" s="6">
        <v>920</v>
      </c>
      <c r="J17" s="6">
        <v>816</v>
      </c>
      <c r="K17" s="6">
        <v>790</v>
      </c>
      <c r="L17" s="6">
        <v>1146</v>
      </c>
      <c r="N17" s="14">
        <f t="shared" si="0"/>
        <v>2989</v>
      </c>
    </row>
    <row r="18" spans="1:14" ht="15">
      <c r="A18" s="9" t="s">
        <v>2</v>
      </c>
      <c r="B18" s="10" t="s">
        <v>21</v>
      </c>
      <c r="C18" s="6">
        <v>1384</v>
      </c>
      <c r="D18" s="6">
        <v>1519</v>
      </c>
      <c r="E18" s="6">
        <v>1478</v>
      </c>
      <c r="F18" s="6">
        <v>1527</v>
      </c>
      <c r="G18" s="6">
        <v>1714</v>
      </c>
      <c r="H18" s="6">
        <v>1659</v>
      </c>
      <c r="I18" s="6">
        <v>1748</v>
      </c>
      <c r="J18" s="6">
        <v>1704</v>
      </c>
      <c r="K18" s="6">
        <v>1714</v>
      </c>
      <c r="L18" s="6">
        <v>1901</v>
      </c>
      <c r="N18" s="14">
        <f t="shared" si="0"/>
        <v>4499</v>
      </c>
    </row>
    <row r="19" spans="1:14" ht="15">
      <c r="A19" s="9" t="s">
        <v>2</v>
      </c>
      <c r="B19" s="10" t="s">
        <v>22</v>
      </c>
      <c r="C19" s="6">
        <v>1762</v>
      </c>
      <c r="D19" s="6">
        <v>1860</v>
      </c>
      <c r="E19" s="6">
        <v>1794</v>
      </c>
      <c r="F19" s="6">
        <v>1849</v>
      </c>
      <c r="G19" s="6">
        <v>2132</v>
      </c>
      <c r="H19" s="6">
        <v>1948</v>
      </c>
      <c r="I19" s="6">
        <v>2180</v>
      </c>
      <c r="J19" s="6">
        <v>2140</v>
      </c>
      <c r="K19" s="6">
        <v>2080</v>
      </c>
      <c r="L19" s="6">
        <v>2645</v>
      </c>
      <c r="N19" s="14">
        <f t="shared" si="0"/>
        <v>5647</v>
      </c>
    </row>
    <row r="20" spans="1:14" ht="15">
      <c r="A20" s="9" t="s">
        <v>2</v>
      </c>
      <c r="B20" s="10" t="s">
        <v>23</v>
      </c>
      <c r="C20" s="6">
        <v>2765</v>
      </c>
      <c r="D20" s="6">
        <v>3074</v>
      </c>
      <c r="E20" s="6">
        <v>2958</v>
      </c>
      <c r="F20" s="6">
        <v>3037</v>
      </c>
      <c r="G20" s="6">
        <v>3423</v>
      </c>
      <c r="H20" s="6">
        <v>3410</v>
      </c>
      <c r="I20" s="6">
        <v>3607</v>
      </c>
      <c r="J20" s="6">
        <v>3348</v>
      </c>
      <c r="K20" s="6">
        <v>3445</v>
      </c>
      <c r="L20" s="6">
        <v>3952</v>
      </c>
      <c r="N20" s="14">
        <f t="shared" si="0"/>
        <v>6934</v>
      </c>
    </row>
    <row r="21" spans="1:12" ht="15">
      <c r="A21" s="9" t="s">
        <v>1</v>
      </c>
      <c r="B21" s="2" t="s">
        <v>5</v>
      </c>
      <c r="C21" s="6">
        <v>165</v>
      </c>
      <c r="D21" s="6">
        <v>176</v>
      </c>
      <c r="E21" s="6">
        <v>171</v>
      </c>
      <c r="F21" s="6">
        <v>145</v>
      </c>
      <c r="G21" s="6">
        <v>134</v>
      </c>
      <c r="H21" s="6">
        <v>146</v>
      </c>
      <c r="I21" s="6">
        <v>130</v>
      </c>
      <c r="J21" s="6">
        <v>146</v>
      </c>
      <c r="K21" s="6">
        <v>167</v>
      </c>
      <c r="L21" s="6">
        <v>152</v>
      </c>
    </row>
    <row r="22" spans="1:12" ht="15">
      <c r="A22" s="9" t="s">
        <v>1</v>
      </c>
      <c r="B22" s="2" t="s">
        <v>6</v>
      </c>
      <c r="C22" s="6">
        <v>52</v>
      </c>
      <c r="D22" s="6">
        <v>39</v>
      </c>
      <c r="E22" s="6">
        <v>38</v>
      </c>
      <c r="F22" s="6">
        <v>24</v>
      </c>
      <c r="G22" s="6">
        <v>38</v>
      </c>
      <c r="H22" s="6">
        <v>23</v>
      </c>
      <c r="I22" s="6">
        <v>20</v>
      </c>
      <c r="J22" s="6">
        <v>20</v>
      </c>
      <c r="K22" s="6">
        <v>12</v>
      </c>
      <c r="L22" s="6">
        <v>17</v>
      </c>
    </row>
    <row r="23" spans="1:12" ht="15">
      <c r="A23" s="9" t="s">
        <v>1</v>
      </c>
      <c r="B23" s="2" t="s">
        <v>7</v>
      </c>
      <c r="C23" s="6">
        <v>23</v>
      </c>
      <c r="D23" s="6">
        <v>30</v>
      </c>
      <c r="E23" s="6">
        <v>23</v>
      </c>
      <c r="F23" s="6">
        <v>25</v>
      </c>
      <c r="G23" s="6">
        <v>16</v>
      </c>
      <c r="H23" s="6">
        <v>17</v>
      </c>
      <c r="I23" s="6">
        <v>16</v>
      </c>
      <c r="J23" s="6">
        <v>13</v>
      </c>
      <c r="K23" s="6">
        <v>13</v>
      </c>
      <c r="L23" s="6">
        <v>10</v>
      </c>
    </row>
    <row r="24" spans="1:12" ht="15">
      <c r="A24" s="9" t="s">
        <v>1</v>
      </c>
      <c r="B24" s="2" t="s">
        <v>8</v>
      </c>
      <c r="C24" s="6">
        <v>40</v>
      </c>
      <c r="D24" s="6">
        <v>36</v>
      </c>
      <c r="E24" s="6">
        <v>32</v>
      </c>
      <c r="F24" s="6">
        <v>24</v>
      </c>
      <c r="G24" s="6">
        <v>19</v>
      </c>
      <c r="H24" s="6">
        <v>25</v>
      </c>
      <c r="I24" s="6">
        <v>26</v>
      </c>
      <c r="J24" s="6">
        <v>23</v>
      </c>
      <c r="K24" s="6">
        <v>17</v>
      </c>
      <c r="L24" s="6">
        <v>14</v>
      </c>
    </row>
    <row r="25" spans="1:12" ht="15">
      <c r="A25" s="9" t="s">
        <v>1</v>
      </c>
      <c r="B25" s="2" t="s">
        <v>9</v>
      </c>
      <c r="C25" s="6">
        <v>95</v>
      </c>
      <c r="D25" s="6">
        <v>78</v>
      </c>
      <c r="E25" s="6">
        <v>95</v>
      </c>
      <c r="F25" s="6">
        <v>65</v>
      </c>
      <c r="G25" s="6">
        <v>73</v>
      </c>
      <c r="H25" s="6">
        <v>47</v>
      </c>
      <c r="I25" s="6">
        <v>48</v>
      </c>
      <c r="J25" s="6">
        <v>38</v>
      </c>
      <c r="K25" s="6">
        <v>46</v>
      </c>
      <c r="L25" s="6">
        <v>28</v>
      </c>
    </row>
    <row r="26" spans="1:12" ht="15">
      <c r="A26" s="9" t="s">
        <v>1</v>
      </c>
      <c r="B26" s="2" t="s">
        <v>10</v>
      </c>
      <c r="C26" s="6">
        <v>99</v>
      </c>
      <c r="D26" s="6">
        <v>108</v>
      </c>
      <c r="E26" s="6">
        <v>121</v>
      </c>
      <c r="F26" s="6">
        <v>97</v>
      </c>
      <c r="G26" s="6">
        <v>90</v>
      </c>
      <c r="H26" s="6">
        <v>57</v>
      </c>
      <c r="I26" s="6">
        <v>68</v>
      </c>
      <c r="J26" s="6">
        <v>76</v>
      </c>
      <c r="K26" s="6">
        <v>53</v>
      </c>
      <c r="L26" s="6">
        <v>51</v>
      </c>
    </row>
    <row r="27" spans="1:12" ht="15">
      <c r="A27" s="9" t="s">
        <v>1</v>
      </c>
      <c r="B27" s="2" t="s">
        <v>11</v>
      </c>
      <c r="C27" s="6">
        <v>102</v>
      </c>
      <c r="D27" s="6">
        <v>107</v>
      </c>
      <c r="E27" s="6">
        <v>96</v>
      </c>
      <c r="F27" s="6">
        <v>100</v>
      </c>
      <c r="G27" s="6">
        <v>89</v>
      </c>
      <c r="H27" s="6">
        <v>78</v>
      </c>
      <c r="I27" s="6">
        <v>79</v>
      </c>
      <c r="J27" s="6">
        <v>77</v>
      </c>
      <c r="K27" s="6">
        <v>71</v>
      </c>
      <c r="L27" s="6">
        <v>59</v>
      </c>
    </row>
    <row r="28" spans="1:12" ht="15">
      <c r="A28" s="9" t="s">
        <v>1</v>
      </c>
      <c r="B28" s="2" t="s">
        <v>12</v>
      </c>
      <c r="C28" s="6">
        <v>104</v>
      </c>
      <c r="D28" s="6">
        <v>103</v>
      </c>
      <c r="E28" s="6">
        <v>116</v>
      </c>
      <c r="F28" s="6">
        <v>109</v>
      </c>
      <c r="G28" s="6">
        <v>80</v>
      </c>
      <c r="H28" s="6">
        <v>77</v>
      </c>
      <c r="I28" s="6">
        <v>81</v>
      </c>
      <c r="J28" s="6">
        <v>86</v>
      </c>
      <c r="K28" s="6">
        <v>96</v>
      </c>
      <c r="L28" s="6">
        <v>89</v>
      </c>
    </row>
    <row r="29" spans="1:12" ht="15">
      <c r="A29" s="9" t="s">
        <v>1</v>
      </c>
      <c r="B29" s="2" t="s">
        <v>13</v>
      </c>
      <c r="C29" s="6">
        <v>168</v>
      </c>
      <c r="D29" s="6">
        <v>153</v>
      </c>
      <c r="E29" s="6">
        <v>127</v>
      </c>
      <c r="F29" s="6">
        <v>141</v>
      </c>
      <c r="G29" s="6">
        <v>102</v>
      </c>
      <c r="H29" s="6">
        <v>114</v>
      </c>
      <c r="I29" s="6">
        <v>110</v>
      </c>
      <c r="J29" s="6">
        <v>102</v>
      </c>
      <c r="K29" s="6">
        <v>84</v>
      </c>
      <c r="L29" s="6">
        <v>129</v>
      </c>
    </row>
    <row r="30" spans="1:12" ht="15">
      <c r="A30" s="9" t="s">
        <v>1</v>
      </c>
      <c r="B30" s="2" t="s">
        <v>14</v>
      </c>
      <c r="C30" s="6">
        <v>219</v>
      </c>
      <c r="D30" s="6">
        <v>196</v>
      </c>
      <c r="E30" s="6">
        <v>192</v>
      </c>
      <c r="F30" s="6">
        <v>167</v>
      </c>
      <c r="G30" s="6">
        <v>172</v>
      </c>
      <c r="H30" s="6">
        <v>149</v>
      </c>
      <c r="I30" s="6">
        <v>138</v>
      </c>
      <c r="J30" s="6">
        <v>123</v>
      </c>
      <c r="K30" s="6">
        <v>140</v>
      </c>
      <c r="L30" s="6">
        <v>170</v>
      </c>
    </row>
    <row r="31" spans="1:12" ht="15">
      <c r="A31" s="9" t="s">
        <v>1</v>
      </c>
      <c r="B31" s="2" t="s">
        <v>15</v>
      </c>
      <c r="C31" s="6">
        <v>309</v>
      </c>
      <c r="D31" s="6">
        <v>289</v>
      </c>
      <c r="E31" s="6">
        <v>298</v>
      </c>
      <c r="F31" s="6">
        <v>303</v>
      </c>
      <c r="G31" s="6">
        <v>266</v>
      </c>
      <c r="H31" s="6">
        <v>255</v>
      </c>
      <c r="I31" s="6">
        <v>253</v>
      </c>
      <c r="J31" s="6">
        <v>218</v>
      </c>
      <c r="K31" s="6">
        <v>224</v>
      </c>
      <c r="L31" s="6">
        <v>261</v>
      </c>
    </row>
    <row r="32" spans="1:12" ht="15">
      <c r="A32" s="9" t="s">
        <v>1</v>
      </c>
      <c r="B32" s="2" t="s">
        <v>16</v>
      </c>
      <c r="C32" s="6">
        <v>478</v>
      </c>
      <c r="D32" s="6">
        <v>445</v>
      </c>
      <c r="E32" s="6">
        <v>462</v>
      </c>
      <c r="F32" s="6">
        <v>501</v>
      </c>
      <c r="G32" s="6">
        <v>477</v>
      </c>
      <c r="H32" s="6">
        <v>409</v>
      </c>
      <c r="I32" s="6">
        <v>429</v>
      </c>
      <c r="J32" s="6">
        <v>391</v>
      </c>
      <c r="K32" s="6">
        <v>341</v>
      </c>
      <c r="L32" s="6">
        <v>435</v>
      </c>
    </row>
    <row r="33" spans="1:12" ht="15">
      <c r="A33" s="9" t="s">
        <v>1</v>
      </c>
      <c r="B33" s="2" t="s">
        <v>17</v>
      </c>
      <c r="C33" s="6">
        <v>601</v>
      </c>
      <c r="D33" s="6">
        <v>659</v>
      </c>
      <c r="E33" s="6">
        <v>632</v>
      </c>
      <c r="F33" s="6">
        <v>625</v>
      </c>
      <c r="G33" s="6">
        <v>674</v>
      </c>
      <c r="H33" s="6">
        <v>657</v>
      </c>
      <c r="I33" s="6">
        <v>709</v>
      </c>
      <c r="J33" s="6">
        <v>651</v>
      </c>
      <c r="K33" s="6">
        <v>677</v>
      </c>
      <c r="L33" s="6">
        <v>876</v>
      </c>
    </row>
    <row r="34" spans="1:12" ht="15">
      <c r="A34" s="9" t="s">
        <v>1</v>
      </c>
      <c r="B34" s="2" t="s">
        <v>18</v>
      </c>
      <c r="C34" s="6">
        <v>729</v>
      </c>
      <c r="D34" s="6">
        <v>758</v>
      </c>
      <c r="E34" s="6">
        <v>775</v>
      </c>
      <c r="F34" s="6">
        <v>792</v>
      </c>
      <c r="G34" s="6">
        <v>851</v>
      </c>
      <c r="H34" s="6">
        <v>804</v>
      </c>
      <c r="I34" s="6">
        <v>847</v>
      </c>
      <c r="J34" s="6">
        <v>908</v>
      </c>
      <c r="K34" s="6">
        <v>901</v>
      </c>
      <c r="L34" s="6">
        <v>1238</v>
      </c>
    </row>
    <row r="35" spans="1:12" ht="15">
      <c r="A35" s="9" t="s">
        <v>1</v>
      </c>
      <c r="B35" s="2" t="s">
        <v>19</v>
      </c>
      <c r="C35" s="6">
        <v>1058</v>
      </c>
      <c r="D35" s="6">
        <v>1009</v>
      </c>
      <c r="E35" s="6">
        <v>962</v>
      </c>
      <c r="F35" s="6">
        <v>975</v>
      </c>
      <c r="G35" s="6">
        <v>1020</v>
      </c>
      <c r="H35" s="6">
        <v>1031</v>
      </c>
      <c r="I35" s="6">
        <v>1057</v>
      </c>
      <c r="J35" s="6">
        <v>1093</v>
      </c>
      <c r="K35" s="6">
        <v>1084</v>
      </c>
      <c r="L35" s="6">
        <v>1550</v>
      </c>
    </row>
    <row r="36" spans="1:12" ht="15">
      <c r="A36" s="9" t="s">
        <v>1</v>
      </c>
      <c r="B36" s="2" t="s">
        <v>20</v>
      </c>
      <c r="C36" s="6">
        <v>1532</v>
      </c>
      <c r="D36" s="6">
        <v>1542</v>
      </c>
      <c r="E36" s="6">
        <v>1534</v>
      </c>
      <c r="F36" s="6">
        <v>1433</v>
      </c>
      <c r="G36" s="6">
        <v>1547</v>
      </c>
      <c r="H36" s="6">
        <v>1342</v>
      </c>
      <c r="I36" s="6">
        <v>1335</v>
      </c>
      <c r="J36" s="6">
        <v>1282</v>
      </c>
      <c r="K36" s="6">
        <v>1375</v>
      </c>
      <c r="L36" s="6">
        <v>1843</v>
      </c>
    </row>
    <row r="37" spans="1:12" ht="15">
      <c r="A37" s="9" t="s">
        <v>1</v>
      </c>
      <c r="B37" s="2" t="s">
        <v>21</v>
      </c>
      <c r="C37" s="6">
        <v>1822</v>
      </c>
      <c r="D37" s="6">
        <v>2055</v>
      </c>
      <c r="E37" s="6">
        <v>1948</v>
      </c>
      <c r="F37" s="6">
        <v>1965</v>
      </c>
      <c r="G37" s="6">
        <v>2076</v>
      </c>
      <c r="H37" s="6">
        <v>2015</v>
      </c>
      <c r="I37" s="6">
        <v>1971</v>
      </c>
      <c r="J37" s="6">
        <v>2013</v>
      </c>
      <c r="K37" s="6">
        <v>1998</v>
      </c>
      <c r="L37" s="6">
        <v>2598</v>
      </c>
    </row>
    <row r="38" spans="1:12" ht="15">
      <c r="A38" s="9" t="s">
        <v>1</v>
      </c>
      <c r="B38" s="2" t="s">
        <v>22</v>
      </c>
      <c r="C38" s="6">
        <v>1817</v>
      </c>
      <c r="D38" s="6">
        <v>1797</v>
      </c>
      <c r="E38" s="6">
        <v>1788</v>
      </c>
      <c r="F38" s="6">
        <v>1847</v>
      </c>
      <c r="G38" s="6">
        <v>2058</v>
      </c>
      <c r="H38" s="6">
        <v>2102</v>
      </c>
      <c r="I38" s="6">
        <v>2247</v>
      </c>
      <c r="J38" s="6">
        <v>2260</v>
      </c>
      <c r="K38" s="6">
        <v>2311</v>
      </c>
      <c r="L38" s="6">
        <v>3002</v>
      </c>
    </row>
    <row r="39" spans="1:12" ht="15">
      <c r="A39" s="9" t="s">
        <v>1</v>
      </c>
      <c r="B39" s="2" t="s">
        <v>23</v>
      </c>
      <c r="C39" s="6">
        <v>1441</v>
      </c>
      <c r="D39" s="6">
        <v>1590</v>
      </c>
      <c r="E39" s="6">
        <v>1580</v>
      </c>
      <c r="F39" s="6">
        <v>1773</v>
      </c>
      <c r="G39" s="6">
        <v>2055</v>
      </c>
      <c r="H39" s="6">
        <v>1935</v>
      </c>
      <c r="I39" s="6">
        <v>2046</v>
      </c>
      <c r="J39" s="6">
        <v>2147</v>
      </c>
      <c r="K39" s="6">
        <v>2171</v>
      </c>
      <c r="L39" s="6">
        <v>2982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4.421875" style="0" customWidth="1"/>
    <col min="4" max="4" width="30.28125" style="0" customWidth="1"/>
    <col min="5" max="5" width="29.8515625" style="0" customWidth="1"/>
  </cols>
  <sheetData>
    <row r="1" spans="1:3" ht="15">
      <c r="A1" s="8" t="s">
        <v>49</v>
      </c>
      <c r="B1" s="8"/>
      <c r="C1" s="8"/>
    </row>
    <row r="2" spans="1:7" ht="15">
      <c r="A2" s="1" t="s">
        <v>24</v>
      </c>
      <c r="B2" s="1" t="s">
        <v>2</v>
      </c>
      <c r="C2" s="1" t="s">
        <v>1</v>
      </c>
      <c r="D2" s="25" t="s">
        <v>48</v>
      </c>
      <c r="E2" s="23" t="s">
        <v>42</v>
      </c>
      <c r="G2" s="13"/>
    </row>
    <row r="3" spans="1:6" ht="15">
      <c r="A3" s="2" t="s">
        <v>5</v>
      </c>
      <c r="B3" s="6">
        <v>1231</v>
      </c>
      <c r="C3" s="6">
        <v>1532</v>
      </c>
      <c r="D3" s="26">
        <f>SUM(Vdekje_grupmosha_gjini!C2:L2)+SUM(Vdekje_grupmosha_gjini!C21:L21)</f>
        <v>2763</v>
      </c>
      <c r="E3" s="27">
        <f>D3/D22</f>
        <v>0.012595503364271256</v>
      </c>
      <c r="F3" s="13"/>
    </row>
    <row r="4" spans="1:6" ht="15">
      <c r="A4" s="2" t="s">
        <v>6</v>
      </c>
      <c r="B4" s="6">
        <v>227</v>
      </c>
      <c r="C4" s="6">
        <v>283</v>
      </c>
      <c r="D4" s="26">
        <f>SUM(Vdekje_grupmosha_gjini!C3:L3)+SUM(Vdekje_grupmosha_gjini!C22:L22)</f>
        <v>510</v>
      </c>
      <c r="E4" s="27">
        <f>D4/D22</f>
        <v>0.00232490290111413</v>
      </c>
      <c r="F4" s="13"/>
    </row>
    <row r="5" spans="1:6" ht="15">
      <c r="A5" s="2" t="s">
        <v>7</v>
      </c>
      <c r="B5" s="6">
        <v>188</v>
      </c>
      <c r="C5" s="6">
        <v>186</v>
      </c>
      <c r="D5" s="26">
        <f>SUM(Vdekje_grupmosha_gjini!C4:L4)+SUM(Vdekje_grupmosha_gjini!C23:L23)</f>
        <v>374</v>
      </c>
      <c r="E5" s="27">
        <f>D5/D22</f>
        <v>0.0017049287941503619</v>
      </c>
      <c r="F5" s="13"/>
    </row>
    <row r="6" spans="1:6" ht="15">
      <c r="A6" s="2" t="s">
        <v>8</v>
      </c>
      <c r="B6" s="6">
        <v>228</v>
      </c>
      <c r="C6" s="6">
        <v>256</v>
      </c>
      <c r="D6" s="26">
        <f>SUM(Vdekje_grupmosha_gjini!C5:L5)+SUM(Vdekje_grupmosha_gjini!C24:L24)</f>
        <v>484</v>
      </c>
      <c r="E6" s="27">
        <f>D6/D22</f>
        <v>0.002206378439488704</v>
      </c>
      <c r="F6" s="13"/>
    </row>
    <row r="7" spans="1:6" ht="15">
      <c r="A7" s="2" t="s">
        <v>9</v>
      </c>
      <c r="B7" s="6">
        <v>376</v>
      </c>
      <c r="C7" s="6">
        <v>613</v>
      </c>
      <c r="D7" s="26">
        <f>SUM(Vdekje_grupmosha_gjini!C6:L6)+SUM(Vdekje_grupmosha_gjini!C25:L25)</f>
        <v>989</v>
      </c>
      <c r="E7" s="27">
        <f>D7/D22</f>
        <v>0.004508488174905637</v>
      </c>
      <c r="F7" s="13"/>
    </row>
    <row r="8" spans="1:6" ht="15">
      <c r="A8" s="2" t="s">
        <v>10</v>
      </c>
      <c r="B8" s="6">
        <v>364</v>
      </c>
      <c r="C8" s="6">
        <v>820</v>
      </c>
      <c r="D8" s="26">
        <f>SUM(Vdekje_grupmosha_gjini!C7:L7)+SUM(Vdekje_grupmosha_gjini!C26:L26)</f>
        <v>1184</v>
      </c>
      <c r="E8" s="27">
        <f>D8/D22</f>
        <v>0.005397421637096333</v>
      </c>
      <c r="F8" s="13"/>
    </row>
    <row r="9" spans="1:6" ht="15">
      <c r="A9" s="2" t="s">
        <v>11</v>
      </c>
      <c r="B9" s="6">
        <v>376</v>
      </c>
      <c r="C9" s="6">
        <v>858</v>
      </c>
      <c r="D9" s="26">
        <f>SUM(Vdekje_grupmosha_gjini!C8:L8)+SUM(Vdekje_grupmosha_gjini!C27:L27)</f>
        <v>1234</v>
      </c>
      <c r="E9" s="27">
        <f>D9/D22</f>
        <v>0.005625353294068307</v>
      </c>
      <c r="F9" s="13"/>
    </row>
    <row r="10" spans="1:6" ht="15">
      <c r="A10" s="2" t="s">
        <v>12</v>
      </c>
      <c r="B10" s="6">
        <v>402</v>
      </c>
      <c r="C10" s="6">
        <v>941</v>
      </c>
      <c r="D10" s="26">
        <f>SUM(Vdekje_grupmosha_gjini!C9:L9)+SUM(Vdekje_grupmosha_gjini!C28:L28)</f>
        <v>1343</v>
      </c>
      <c r="E10" s="27">
        <f>D10/D22</f>
        <v>0.006122244306267208</v>
      </c>
      <c r="F10" s="13"/>
    </row>
    <row r="11" spans="1:6" ht="15">
      <c r="A11" s="2" t="s">
        <v>13</v>
      </c>
      <c r="B11" s="6">
        <v>605</v>
      </c>
      <c r="C11" s="6">
        <v>1230</v>
      </c>
      <c r="D11" s="26">
        <f>SUM(Vdekje_grupmosha_gjini!C10:L10)+SUM(Vdekje_grupmosha_gjini!C29:L29)</f>
        <v>1835</v>
      </c>
      <c r="E11" s="27">
        <f>D11/D22</f>
        <v>0.008365091810871429</v>
      </c>
      <c r="F11" s="13"/>
    </row>
    <row r="12" spans="1:6" ht="15">
      <c r="A12" s="2" t="s">
        <v>14</v>
      </c>
      <c r="B12" s="6">
        <v>921</v>
      </c>
      <c r="C12" s="6">
        <v>1666</v>
      </c>
      <c r="D12" s="26">
        <f>SUM(Vdekje_grupmosha_gjini!C11:L11)+SUM(Vdekje_grupmosha_gjini!C30:L30)</f>
        <v>2587</v>
      </c>
      <c r="E12" s="27">
        <f>D12/D22</f>
        <v>0.01179318393172991</v>
      </c>
      <c r="F12" s="13"/>
    </row>
    <row r="13" spans="1:6" ht="15">
      <c r="A13" s="2" t="s">
        <v>15</v>
      </c>
      <c r="B13" s="6">
        <v>1478</v>
      </c>
      <c r="C13" s="6">
        <v>2676</v>
      </c>
      <c r="D13" s="26">
        <f>SUM(Vdekje_grupmosha_gjini!C12:L12)+SUM(Vdekje_grupmosha_gjini!C31:L31)</f>
        <v>4154</v>
      </c>
      <c r="E13" s="27">
        <f>D13/D22</f>
        <v>0.018936562061231562</v>
      </c>
      <c r="F13" s="13"/>
    </row>
    <row r="14" spans="1:6" ht="15">
      <c r="A14" s="2" t="s">
        <v>16</v>
      </c>
      <c r="B14" s="6">
        <v>2204</v>
      </c>
      <c r="C14" s="6">
        <v>4368</v>
      </c>
      <c r="D14" s="26">
        <f>SUM(Vdekje_grupmosha_gjini!C13:L13)+SUM(Vdekje_grupmosha_gjini!C32:L32)</f>
        <v>6572</v>
      </c>
      <c r="E14" s="27">
        <f>D14/D22</f>
        <v>0.0299593369923962</v>
      </c>
      <c r="F14" s="13"/>
    </row>
    <row r="15" spans="1:6" ht="15">
      <c r="A15" s="2" t="s">
        <v>17</v>
      </c>
      <c r="B15" s="6">
        <v>3146</v>
      </c>
      <c r="C15" s="6">
        <v>6761</v>
      </c>
      <c r="D15" s="26">
        <f>SUM(Vdekje_grupmosha_gjini!C14:L14)+SUM(Vdekje_grupmosha_gjini!C33:L33)</f>
        <v>9907</v>
      </c>
      <c r="E15" s="27">
        <f>D15/D22</f>
        <v>0.04516237851242683</v>
      </c>
      <c r="F15" s="13"/>
    </row>
    <row r="16" spans="1:6" ht="15">
      <c r="A16" s="2" t="s">
        <v>18</v>
      </c>
      <c r="B16" s="6">
        <v>4328</v>
      </c>
      <c r="C16" s="6">
        <v>8603</v>
      </c>
      <c r="D16" s="26">
        <f>SUM(Vdekje_grupmosha_gjini!C15:L15)+SUM(Vdekje_grupmosha_gjini!C34:L34)</f>
        <v>12931</v>
      </c>
      <c r="E16" s="27">
        <f>D16/D22</f>
        <v>0.05894768512609179</v>
      </c>
      <c r="F16" s="13"/>
    </row>
    <row r="17" spans="1:6" ht="15">
      <c r="A17" s="2" t="s">
        <v>19</v>
      </c>
      <c r="B17" s="6">
        <v>5812</v>
      </c>
      <c r="C17" s="6">
        <v>10839</v>
      </c>
      <c r="D17" s="26">
        <f>SUM(Vdekje_grupmosha_gjini!C16:L16)+SUM(Vdekje_grupmosha_gjini!C35:L35)</f>
        <v>16651</v>
      </c>
      <c r="E17" s="27">
        <f>D17/D22</f>
        <v>0.07590580040480663</v>
      </c>
      <c r="F17" s="13"/>
    </row>
    <row r="18" spans="1:7" ht="15">
      <c r="A18" s="2" t="s">
        <v>20</v>
      </c>
      <c r="B18" s="6">
        <v>9914</v>
      </c>
      <c r="C18" s="6">
        <v>14765</v>
      </c>
      <c r="D18" s="26">
        <f>SUM(Vdekje_grupmosha_gjini!C17:L17)+SUM(Vdekje_grupmosha_gjini!C36:L36)</f>
        <v>24679</v>
      </c>
      <c r="E18" s="27">
        <f>D18/D22</f>
        <v>0.11250250724822669</v>
      </c>
      <c r="F18" s="13"/>
      <c r="G18" s="22"/>
    </row>
    <row r="19" spans="1:7" ht="15">
      <c r="A19" s="2" t="s">
        <v>21</v>
      </c>
      <c r="B19" s="6">
        <v>16348</v>
      </c>
      <c r="C19" s="6">
        <v>20461</v>
      </c>
      <c r="D19" s="26">
        <f>SUM(Vdekje_grupmosha_gjini!C18:L18)+SUM(Vdekje_grupmosha_gjini!C37:L37)</f>
        <v>36809</v>
      </c>
      <c r="E19" s="27">
        <f>D19/D22</f>
        <v>0.16779872722962746</v>
      </c>
      <c r="F19" s="13"/>
      <c r="G19" s="22"/>
    </row>
    <row r="20" spans="1:6" ht="15">
      <c r="A20" s="2" t="s">
        <v>22</v>
      </c>
      <c r="B20" s="6">
        <v>20390</v>
      </c>
      <c r="C20" s="6">
        <v>21229</v>
      </c>
      <c r="D20" s="26">
        <f>SUM(Vdekje_grupmosha_gjini!C19:L19)+SUM(Vdekje_grupmosha_gjini!C38:L38)</f>
        <v>41619</v>
      </c>
      <c r="E20" s="27">
        <f>D20/D22</f>
        <v>0.1897257526303313</v>
      </c>
      <c r="F20" s="13"/>
    </row>
    <row r="21" spans="1:6" ht="15">
      <c r="A21" s="2" t="s">
        <v>23</v>
      </c>
      <c r="B21" s="6">
        <v>33019</v>
      </c>
      <c r="C21" s="6">
        <v>19720</v>
      </c>
      <c r="D21" s="26">
        <f>SUM(Vdekje_grupmosha_gjini!C20:L20)+SUM(Vdekje_grupmosha_gjini!C39:L39)</f>
        <v>52739</v>
      </c>
      <c r="E21" s="27">
        <f>D21/D22</f>
        <v>0.24041775314089822</v>
      </c>
      <c r="F21" s="13"/>
    </row>
    <row r="22" spans="1:5" ht="15">
      <c r="A22" s="22" t="s">
        <v>32</v>
      </c>
      <c r="D22" s="24">
        <f>SUM(D3:D21)</f>
        <v>219364</v>
      </c>
      <c r="E22" s="27">
        <f>SUM(E3:E21)</f>
        <v>1</v>
      </c>
    </row>
    <row r="23" ht="15">
      <c r="A23" s="22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14.28125" style="0" customWidth="1"/>
    <col min="2" max="11" width="9.57421875" style="0" bestFit="1" customWidth="1"/>
    <col min="12" max="12" width="9.57421875" style="0" customWidth="1"/>
    <col min="13" max="13" width="12.00390625" style="0" bestFit="1" customWidth="1"/>
    <col min="14" max="14" width="22.57421875" style="0" bestFit="1" customWidth="1"/>
  </cols>
  <sheetData>
    <row r="1" spans="1:13" ht="15">
      <c r="A1" s="8" t="s">
        <v>28</v>
      </c>
      <c r="M1" s="8" t="s">
        <v>52</v>
      </c>
    </row>
    <row r="2" spans="1:15" ht="15">
      <c r="A2" s="9" t="s">
        <v>24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  <c r="J2" s="1">
        <v>2019</v>
      </c>
      <c r="K2" s="1">
        <v>2020</v>
      </c>
      <c r="M2" s="9" t="s">
        <v>24</v>
      </c>
      <c r="N2" s="21" t="s">
        <v>50</v>
      </c>
      <c r="O2" s="1" t="s">
        <v>51</v>
      </c>
    </row>
    <row r="3" spans="1:15" ht="15">
      <c r="A3" s="10" t="s">
        <v>5</v>
      </c>
      <c r="B3" s="6">
        <v>134</v>
      </c>
      <c r="C3" s="6">
        <v>136</v>
      </c>
      <c r="D3" s="6">
        <v>111</v>
      </c>
      <c r="E3" s="6">
        <v>136</v>
      </c>
      <c r="F3" s="6">
        <v>99</v>
      </c>
      <c r="G3" s="6">
        <v>131</v>
      </c>
      <c r="H3" s="6">
        <v>118</v>
      </c>
      <c r="I3" s="6">
        <v>111</v>
      </c>
      <c r="J3" s="6">
        <v>126</v>
      </c>
      <c r="K3" s="6">
        <v>129</v>
      </c>
      <c r="M3" s="2" t="s">
        <v>5</v>
      </c>
      <c r="N3" s="16">
        <f aca="true" t="shared" si="0" ref="N3:N21">K3/J3*100-100</f>
        <v>2.3809523809523796</v>
      </c>
      <c r="O3" s="16">
        <f aca="true" t="shared" si="1" ref="O3:O21">K3-J3</f>
        <v>3</v>
      </c>
    </row>
    <row r="4" spans="1:15" ht="15">
      <c r="A4" s="10" t="s">
        <v>6</v>
      </c>
      <c r="B4" s="6">
        <v>42</v>
      </c>
      <c r="C4" s="6">
        <v>32</v>
      </c>
      <c r="D4" s="6">
        <v>32</v>
      </c>
      <c r="E4" s="6">
        <v>24</v>
      </c>
      <c r="F4" s="6">
        <v>24</v>
      </c>
      <c r="G4" s="6">
        <v>25</v>
      </c>
      <c r="H4" s="6">
        <v>16</v>
      </c>
      <c r="I4" s="6">
        <v>14</v>
      </c>
      <c r="J4" s="6">
        <v>10</v>
      </c>
      <c r="K4" s="6">
        <v>8</v>
      </c>
      <c r="M4" s="2" t="s">
        <v>6</v>
      </c>
      <c r="N4" s="19">
        <f t="shared" si="0"/>
        <v>-20</v>
      </c>
      <c r="O4" s="19">
        <f t="shared" si="1"/>
        <v>-2</v>
      </c>
    </row>
    <row r="5" spans="1:15" ht="15">
      <c r="A5" s="10" t="s">
        <v>7</v>
      </c>
      <c r="B5" s="6">
        <v>28</v>
      </c>
      <c r="C5" s="6">
        <v>27</v>
      </c>
      <c r="D5" s="6">
        <v>19</v>
      </c>
      <c r="E5" s="6">
        <v>28</v>
      </c>
      <c r="F5" s="6">
        <v>24</v>
      </c>
      <c r="G5" s="6">
        <v>11</v>
      </c>
      <c r="H5" s="6">
        <v>14</v>
      </c>
      <c r="I5" s="6">
        <v>19</v>
      </c>
      <c r="J5" s="6">
        <v>12</v>
      </c>
      <c r="K5" s="6">
        <v>6</v>
      </c>
      <c r="M5" s="2" t="s">
        <v>7</v>
      </c>
      <c r="N5" s="16">
        <f t="shared" si="0"/>
        <v>-50</v>
      </c>
      <c r="O5" s="16">
        <f t="shared" si="1"/>
        <v>-6</v>
      </c>
    </row>
    <row r="6" spans="1:15" ht="15">
      <c r="A6" s="10" t="s">
        <v>8</v>
      </c>
      <c r="B6" s="6">
        <v>36</v>
      </c>
      <c r="C6" s="6">
        <v>17</v>
      </c>
      <c r="D6" s="6">
        <v>25</v>
      </c>
      <c r="E6" s="6">
        <v>25</v>
      </c>
      <c r="F6" s="6">
        <v>30</v>
      </c>
      <c r="G6" s="6">
        <v>21</v>
      </c>
      <c r="H6" s="6">
        <v>19</v>
      </c>
      <c r="I6" s="6">
        <v>20</v>
      </c>
      <c r="J6" s="6">
        <v>24</v>
      </c>
      <c r="K6" s="6">
        <v>11</v>
      </c>
      <c r="M6" s="2" t="s">
        <v>8</v>
      </c>
      <c r="N6" s="16">
        <f t="shared" si="0"/>
        <v>-54.16666666666667</v>
      </c>
      <c r="O6" s="16">
        <f t="shared" si="1"/>
        <v>-13</v>
      </c>
    </row>
    <row r="7" spans="1:15" ht="15">
      <c r="A7" s="10" t="s">
        <v>9</v>
      </c>
      <c r="B7" s="6">
        <v>50</v>
      </c>
      <c r="C7" s="6">
        <v>48</v>
      </c>
      <c r="D7" s="6">
        <v>61</v>
      </c>
      <c r="E7" s="6">
        <v>38</v>
      </c>
      <c r="F7" s="6">
        <v>40</v>
      </c>
      <c r="G7" s="6">
        <v>41</v>
      </c>
      <c r="H7" s="6">
        <v>28</v>
      </c>
      <c r="I7" s="6">
        <v>33</v>
      </c>
      <c r="J7" s="6">
        <v>25</v>
      </c>
      <c r="K7" s="6">
        <v>12</v>
      </c>
      <c r="M7" s="2" t="s">
        <v>9</v>
      </c>
      <c r="N7" s="16">
        <f t="shared" si="0"/>
        <v>-52</v>
      </c>
      <c r="O7" s="16">
        <f t="shared" si="1"/>
        <v>-13</v>
      </c>
    </row>
    <row r="8" spans="1:15" ht="15">
      <c r="A8" s="10" t="s">
        <v>10</v>
      </c>
      <c r="B8" s="6">
        <v>50</v>
      </c>
      <c r="C8" s="6">
        <v>49</v>
      </c>
      <c r="D8" s="6">
        <v>43</v>
      </c>
      <c r="E8" s="6">
        <v>41</v>
      </c>
      <c r="F8" s="6">
        <v>30</v>
      </c>
      <c r="G8" s="6">
        <v>31</v>
      </c>
      <c r="H8" s="6">
        <v>41</v>
      </c>
      <c r="I8" s="6">
        <v>29</v>
      </c>
      <c r="J8" s="6">
        <v>33</v>
      </c>
      <c r="K8" s="6">
        <v>17</v>
      </c>
      <c r="M8" s="2" t="s">
        <v>10</v>
      </c>
      <c r="N8" s="16">
        <f t="shared" si="0"/>
        <v>-48.484848484848484</v>
      </c>
      <c r="O8" s="16">
        <f t="shared" si="1"/>
        <v>-16</v>
      </c>
    </row>
    <row r="9" spans="1:15" ht="15">
      <c r="A9" s="10" t="s">
        <v>11</v>
      </c>
      <c r="B9" s="6">
        <v>43</v>
      </c>
      <c r="C9" s="6">
        <v>47</v>
      </c>
      <c r="D9" s="6">
        <v>47</v>
      </c>
      <c r="E9" s="6">
        <v>47</v>
      </c>
      <c r="F9" s="6">
        <v>42</v>
      </c>
      <c r="G9" s="6">
        <v>40</v>
      </c>
      <c r="H9" s="6">
        <v>26</v>
      </c>
      <c r="I9" s="6">
        <v>29</v>
      </c>
      <c r="J9" s="6">
        <v>28</v>
      </c>
      <c r="K9" s="6">
        <v>27</v>
      </c>
      <c r="M9" s="2" t="s">
        <v>11</v>
      </c>
      <c r="N9" s="16">
        <f t="shared" si="0"/>
        <v>-3.5714285714285694</v>
      </c>
      <c r="O9" s="16">
        <f t="shared" si="1"/>
        <v>-1</v>
      </c>
    </row>
    <row r="10" spans="1:15" ht="15">
      <c r="A10" s="10" t="s">
        <v>12</v>
      </c>
      <c r="B10" s="6">
        <v>36</v>
      </c>
      <c r="C10" s="6">
        <v>48</v>
      </c>
      <c r="D10" s="6">
        <v>49</v>
      </c>
      <c r="E10" s="6">
        <v>38</v>
      </c>
      <c r="F10" s="6">
        <v>44</v>
      </c>
      <c r="G10" s="6">
        <v>39</v>
      </c>
      <c r="H10" s="6">
        <v>31</v>
      </c>
      <c r="I10" s="6">
        <v>30</v>
      </c>
      <c r="J10" s="6">
        <v>43</v>
      </c>
      <c r="K10" s="6">
        <v>44</v>
      </c>
      <c r="M10" s="2" t="s">
        <v>12</v>
      </c>
      <c r="N10" s="16">
        <f t="shared" si="0"/>
        <v>2.3255813953488484</v>
      </c>
      <c r="O10" s="16">
        <f t="shared" si="1"/>
        <v>1</v>
      </c>
    </row>
    <row r="11" spans="1:15" ht="15">
      <c r="A11" s="10" t="s">
        <v>13</v>
      </c>
      <c r="B11" s="6">
        <v>70</v>
      </c>
      <c r="C11" s="6">
        <v>79</v>
      </c>
      <c r="D11" s="6">
        <v>58</v>
      </c>
      <c r="E11" s="6">
        <v>72</v>
      </c>
      <c r="F11" s="6">
        <v>57</v>
      </c>
      <c r="G11" s="6">
        <v>62</v>
      </c>
      <c r="H11" s="6">
        <v>55</v>
      </c>
      <c r="I11" s="6">
        <v>53</v>
      </c>
      <c r="J11" s="6">
        <v>43</v>
      </c>
      <c r="K11" s="6">
        <v>56</v>
      </c>
      <c r="M11" s="2" t="s">
        <v>13</v>
      </c>
      <c r="N11" s="17">
        <f t="shared" si="0"/>
        <v>30.232558139534888</v>
      </c>
      <c r="O11" s="19">
        <f t="shared" si="1"/>
        <v>13</v>
      </c>
    </row>
    <row r="12" spans="1:15" ht="15">
      <c r="A12" s="10" t="s">
        <v>14</v>
      </c>
      <c r="B12" s="6">
        <v>130</v>
      </c>
      <c r="C12" s="6">
        <v>108</v>
      </c>
      <c r="D12" s="6">
        <v>98</v>
      </c>
      <c r="E12" s="6">
        <v>98</v>
      </c>
      <c r="F12" s="6">
        <v>98</v>
      </c>
      <c r="G12" s="6">
        <v>81</v>
      </c>
      <c r="H12" s="6">
        <v>80</v>
      </c>
      <c r="I12" s="6">
        <v>78</v>
      </c>
      <c r="J12" s="6">
        <v>75</v>
      </c>
      <c r="K12" s="6">
        <v>75</v>
      </c>
      <c r="M12" s="2" t="s">
        <v>14</v>
      </c>
      <c r="N12" s="16">
        <f t="shared" si="0"/>
        <v>0</v>
      </c>
      <c r="O12" s="16">
        <f t="shared" si="1"/>
        <v>0</v>
      </c>
    </row>
    <row r="13" spans="1:15" ht="15">
      <c r="A13" s="10" t="s">
        <v>15</v>
      </c>
      <c r="B13" s="6">
        <v>168</v>
      </c>
      <c r="C13" s="6">
        <v>167</v>
      </c>
      <c r="D13" s="6">
        <v>152</v>
      </c>
      <c r="E13" s="6">
        <v>176</v>
      </c>
      <c r="F13" s="6">
        <v>151</v>
      </c>
      <c r="G13" s="6">
        <v>143</v>
      </c>
      <c r="H13" s="6">
        <v>139</v>
      </c>
      <c r="I13" s="6">
        <v>120</v>
      </c>
      <c r="J13" s="6">
        <v>131</v>
      </c>
      <c r="K13" s="6">
        <v>131</v>
      </c>
      <c r="M13" s="2" t="s">
        <v>15</v>
      </c>
      <c r="N13" s="16">
        <f t="shared" si="0"/>
        <v>0</v>
      </c>
      <c r="O13" s="16">
        <f t="shared" si="1"/>
        <v>0</v>
      </c>
    </row>
    <row r="14" spans="1:15" ht="15">
      <c r="A14" s="10" t="s">
        <v>16</v>
      </c>
      <c r="B14" s="6">
        <v>251</v>
      </c>
      <c r="C14" s="6">
        <v>234</v>
      </c>
      <c r="D14" s="6">
        <v>243</v>
      </c>
      <c r="E14" s="6">
        <v>221</v>
      </c>
      <c r="F14" s="6">
        <v>233</v>
      </c>
      <c r="G14" s="6">
        <v>200</v>
      </c>
      <c r="H14" s="6">
        <v>217</v>
      </c>
      <c r="I14" s="6">
        <v>181</v>
      </c>
      <c r="J14" s="6">
        <v>205</v>
      </c>
      <c r="K14" s="6">
        <v>219</v>
      </c>
      <c r="M14" s="2" t="s">
        <v>16</v>
      </c>
      <c r="N14" s="16">
        <f t="shared" si="0"/>
        <v>6.82926829268294</v>
      </c>
      <c r="O14" s="16">
        <f t="shared" si="1"/>
        <v>14</v>
      </c>
    </row>
    <row r="15" spans="1:15" ht="15">
      <c r="A15" s="10" t="s">
        <v>17</v>
      </c>
      <c r="B15" s="6">
        <v>262</v>
      </c>
      <c r="C15" s="6">
        <v>306</v>
      </c>
      <c r="D15" s="6">
        <v>322</v>
      </c>
      <c r="E15" s="6">
        <v>329</v>
      </c>
      <c r="F15" s="6">
        <v>292</v>
      </c>
      <c r="G15" s="6">
        <v>313</v>
      </c>
      <c r="H15" s="6">
        <v>306</v>
      </c>
      <c r="I15" s="6">
        <v>344</v>
      </c>
      <c r="J15" s="6">
        <v>312</v>
      </c>
      <c r="K15" s="6">
        <v>360</v>
      </c>
      <c r="M15" s="2" t="s">
        <v>17</v>
      </c>
      <c r="N15" s="16">
        <f t="shared" si="0"/>
        <v>15.384615384615373</v>
      </c>
      <c r="O15" s="19">
        <f t="shared" si="1"/>
        <v>48</v>
      </c>
    </row>
    <row r="16" spans="1:15" ht="15">
      <c r="A16" s="10" t="s">
        <v>18</v>
      </c>
      <c r="B16" s="6">
        <v>384</v>
      </c>
      <c r="C16" s="6">
        <v>345</v>
      </c>
      <c r="D16" s="6">
        <v>388</v>
      </c>
      <c r="E16" s="6">
        <v>357</v>
      </c>
      <c r="F16" s="6">
        <v>413</v>
      </c>
      <c r="G16" s="6">
        <v>452</v>
      </c>
      <c r="H16" s="6">
        <v>455</v>
      </c>
      <c r="I16" s="6">
        <v>478</v>
      </c>
      <c r="J16" s="6">
        <v>463</v>
      </c>
      <c r="K16" s="6">
        <v>593</v>
      </c>
      <c r="M16" s="2" t="s">
        <v>18</v>
      </c>
      <c r="N16" s="16">
        <f t="shared" si="0"/>
        <v>28.077753779697645</v>
      </c>
      <c r="O16" s="16">
        <f t="shared" si="1"/>
        <v>130</v>
      </c>
    </row>
    <row r="17" spans="1:15" ht="15">
      <c r="A17" s="10" t="s">
        <v>19</v>
      </c>
      <c r="B17" s="6">
        <v>531</v>
      </c>
      <c r="C17" s="6">
        <v>542</v>
      </c>
      <c r="D17" s="6">
        <v>486</v>
      </c>
      <c r="E17" s="6">
        <v>496</v>
      </c>
      <c r="F17" s="6">
        <v>600</v>
      </c>
      <c r="G17" s="6">
        <v>579</v>
      </c>
      <c r="H17" s="6">
        <v>622</v>
      </c>
      <c r="I17" s="6">
        <v>590</v>
      </c>
      <c r="J17" s="6">
        <v>597</v>
      </c>
      <c r="K17" s="6">
        <v>769</v>
      </c>
      <c r="M17" s="2" t="s">
        <v>19</v>
      </c>
      <c r="N17" s="19">
        <f t="shared" si="0"/>
        <v>28.81072026800672</v>
      </c>
      <c r="O17" s="19">
        <f t="shared" si="1"/>
        <v>172</v>
      </c>
    </row>
    <row r="18" spans="1:15" ht="15">
      <c r="A18" s="10" t="s">
        <v>20</v>
      </c>
      <c r="B18" s="6">
        <v>1032</v>
      </c>
      <c r="C18" s="6">
        <v>1062</v>
      </c>
      <c r="D18" s="6">
        <v>1088</v>
      </c>
      <c r="E18" s="6">
        <v>1006</v>
      </c>
      <c r="F18" s="6">
        <v>1135</v>
      </c>
      <c r="G18" s="6">
        <v>919</v>
      </c>
      <c r="H18" s="6">
        <v>920</v>
      </c>
      <c r="I18" s="6">
        <v>816</v>
      </c>
      <c r="J18" s="6">
        <v>790</v>
      </c>
      <c r="K18" s="6">
        <v>1146</v>
      </c>
      <c r="M18" s="2" t="s">
        <v>20</v>
      </c>
      <c r="N18" s="17">
        <f t="shared" si="0"/>
        <v>45.063291139240505</v>
      </c>
      <c r="O18" s="16">
        <f t="shared" si="1"/>
        <v>356</v>
      </c>
    </row>
    <row r="19" spans="1:15" ht="15">
      <c r="A19" s="10" t="s">
        <v>21</v>
      </c>
      <c r="B19" s="6">
        <v>1384</v>
      </c>
      <c r="C19" s="6">
        <v>1519</v>
      </c>
      <c r="D19" s="6">
        <v>1478</v>
      </c>
      <c r="E19" s="6">
        <v>1527</v>
      </c>
      <c r="F19" s="6">
        <v>1714</v>
      </c>
      <c r="G19" s="6">
        <v>1659</v>
      </c>
      <c r="H19" s="6">
        <v>1748</v>
      </c>
      <c r="I19" s="6">
        <v>1704</v>
      </c>
      <c r="J19" s="6">
        <v>1714</v>
      </c>
      <c r="K19" s="6">
        <v>1901</v>
      </c>
      <c r="M19" s="2" t="s">
        <v>21</v>
      </c>
      <c r="N19" s="16">
        <f t="shared" si="0"/>
        <v>10.91015169194867</v>
      </c>
      <c r="O19" s="16">
        <f t="shared" si="1"/>
        <v>187</v>
      </c>
    </row>
    <row r="20" spans="1:15" ht="15">
      <c r="A20" s="10" t="s">
        <v>22</v>
      </c>
      <c r="B20" s="6">
        <v>1762</v>
      </c>
      <c r="C20" s="6">
        <v>1860</v>
      </c>
      <c r="D20" s="6">
        <v>1794</v>
      </c>
      <c r="E20" s="6">
        <v>1849</v>
      </c>
      <c r="F20" s="6">
        <v>2132</v>
      </c>
      <c r="G20" s="6">
        <v>1948</v>
      </c>
      <c r="H20" s="6">
        <v>2180</v>
      </c>
      <c r="I20" s="6">
        <v>2140</v>
      </c>
      <c r="J20" s="6">
        <v>2080</v>
      </c>
      <c r="K20" s="6">
        <v>2645</v>
      </c>
      <c r="M20" s="2" t="s">
        <v>22</v>
      </c>
      <c r="N20" s="16">
        <f t="shared" si="0"/>
        <v>27.163461538461547</v>
      </c>
      <c r="O20" s="17">
        <f t="shared" si="1"/>
        <v>565</v>
      </c>
    </row>
    <row r="21" spans="1:15" ht="15">
      <c r="A21" s="10" t="s">
        <v>23</v>
      </c>
      <c r="B21" s="6">
        <v>2765</v>
      </c>
      <c r="C21" s="6">
        <v>3074</v>
      </c>
      <c r="D21" s="6">
        <v>2958</v>
      </c>
      <c r="E21" s="6">
        <v>3037</v>
      </c>
      <c r="F21" s="6">
        <v>3423</v>
      </c>
      <c r="G21" s="6">
        <v>3410</v>
      </c>
      <c r="H21" s="6">
        <v>3607</v>
      </c>
      <c r="I21" s="6">
        <v>3348</v>
      </c>
      <c r="J21" s="6">
        <v>3445</v>
      </c>
      <c r="K21" s="6">
        <v>3952</v>
      </c>
      <c r="M21" s="2" t="s">
        <v>23</v>
      </c>
      <c r="N21" s="16">
        <f t="shared" si="0"/>
        <v>14.716981132075475</v>
      </c>
      <c r="O21" s="17">
        <f t="shared" si="1"/>
        <v>507</v>
      </c>
    </row>
    <row r="22" spans="1:13" ht="15">
      <c r="A22" s="22" t="s">
        <v>32</v>
      </c>
      <c r="M22" s="22" t="s">
        <v>32</v>
      </c>
    </row>
    <row r="23" spans="1:13" ht="15">
      <c r="A23" s="22" t="s">
        <v>33</v>
      </c>
      <c r="M23" s="22" t="s">
        <v>33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4.8515625" style="0" customWidth="1"/>
    <col min="2" max="11" width="9.57421875" style="0" bestFit="1" customWidth="1"/>
    <col min="12" max="12" width="9.57421875" style="0" customWidth="1"/>
  </cols>
  <sheetData>
    <row r="1" spans="1:13" ht="15">
      <c r="A1" s="8" t="s">
        <v>29</v>
      </c>
      <c r="M1" s="8" t="s">
        <v>53</v>
      </c>
    </row>
    <row r="2" spans="1:15" ht="15">
      <c r="A2" s="9" t="s">
        <v>24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  <c r="J2" s="1">
        <v>2019</v>
      </c>
      <c r="K2" s="1">
        <v>2020</v>
      </c>
      <c r="M2" s="9" t="s">
        <v>24</v>
      </c>
      <c r="N2" s="1" t="s">
        <v>50</v>
      </c>
      <c r="O2" s="1" t="s">
        <v>51</v>
      </c>
    </row>
    <row r="3" spans="1:15" ht="15">
      <c r="A3" s="2" t="s">
        <v>5</v>
      </c>
      <c r="B3" s="6">
        <v>165</v>
      </c>
      <c r="C3" s="6">
        <v>176</v>
      </c>
      <c r="D3" s="6">
        <v>171</v>
      </c>
      <c r="E3" s="6">
        <v>145</v>
      </c>
      <c r="F3" s="6">
        <v>134</v>
      </c>
      <c r="G3" s="6">
        <v>146</v>
      </c>
      <c r="H3" s="6">
        <v>130</v>
      </c>
      <c r="I3" s="6">
        <v>146</v>
      </c>
      <c r="J3" s="6">
        <v>167</v>
      </c>
      <c r="K3" s="6">
        <v>152</v>
      </c>
      <c r="M3" s="2" t="s">
        <v>5</v>
      </c>
      <c r="N3" s="16">
        <f aca="true" t="shared" si="0" ref="N3:N21">K3/J3*100-100</f>
        <v>-8.982035928143716</v>
      </c>
      <c r="O3" s="16">
        <f aca="true" t="shared" si="1" ref="O3:O21">K3-J3</f>
        <v>-15</v>
      </c>
    </row>
    <row r="4" spans="1:15" ht="15">
      <c r="A4" s="2" t="s">
        <v>6</v>
      </c>
      <c r="B4" s="6">
        <v>52</v>
      </c>
      <c r="C4" s="6">
        <v>39</v>
      </c>
      <c r="D4" s="6">
        <v>38</v>
      </c>
      <c r="E4" s="6">
        <v>24</v>
      </c>
      <c r="F4" s="6">
        <v>38</v>
      </c>
      <c r="G4" s="6">
        <v>23</v>
      </c>
      <c r="H4" s="6">
        <v>20</v>
      </c>
      <c r="I4" s="6">
        <v>20</v>
      </c>
      <c r="J4" s="6">
        <v>12</v>
      </c>
      <c r="K4" s="6">
        <v>17</v>
      </c>
      <c r="M4" s="2" t="s">
        <v>6</v>
      </c>
      <c r="N4" s="17">
        <f t="shared" si="0"/>
        <v>41.666666666666686</v>
      </c>
      <c r="O4" s="17">
        <f t="shared" si="1"/>
        <v>5</v>
      </c>
    </row>
    <row r="5" spans="1:15" ht="15">
      <c r="A5" s="2" t="s">
        <v>7</v>
      </c>
      <c r="B5" s="6">
        <v>23</v>
      </c>
      <c r="C5" s="6">
        <v>30</v>
      </c>
      <c r="D5" s="6">
        <v>23</v>
      </c>
      <c r="E5" s="6">
        <v>25</v>
      </c>
      <c r="F5" s="6">
        <v>16</v>
      </c>
      <c r="G5" s="6">
        <v>17</v>
      </c>
      <c r="H5" s="6">
        <v>16</v>
      </c>
      <c r="I5" s="6">
        <v>13</v>
      </c>
      <c r="J5" s="6">
        <v>13</v>
      </c>
      <c r="K5" s="6">
        <v>10</v>
      </c>
      <c r="M5" s="2" t="s">
        <v>7</v>
      </c>
      <c r="N5" s="16">
        <f t="shared" si="0"/>
        <v>-23.076923076923066</v>
      </c>
      <c r="O5" s="16">
        <f t="shared" si="1"/>
        <v>-3</v>
      </c>
    </row>
    <row r="6" spans="1:15" ht="15">
      <c r="A6" s="2" t="s">
        <v>8</v>
      </c>
      <c r="B6" s="6">
        <v>40</v>
      </c>
      <c r="C6" s="6">
        <v>36</v>
      </c>
      <c r="D6" s="6">
        <v>32</v>
      </c>
      <c r="E6" s="6">
        <v>24</v>
      </c>
      <c r="F6" s="6">
        <v>19</v>
      </c>
      <c r="G6" s="6">
        <v>25</v>
      </c>
      <c r="H6" s="6">
        <v>26</v>
      </c>
      <c r="I6" s="6">
        <v>23</v>
      </c>
      <c r="J6" s="6">
        <v>17</v>
      </c>
      <c r="K6" s="6">
        <v>14</v>
      </c>
      <c r="M6" s="2" t="s">
        <v>8</v>
      </c>
      <c r="N6" s="16">
        <f t="shared" si="0"/>
        <v>-17.64705882352942</v>
      </c>
      <c r="O6" s="16">
        <f t="shared" si="1"/>
        <v>-3</v>
      </c>
    </row>
    <row r="7" spans="1:15" ht="15">
      <c r="A7" s="2" t="s">
        <v>9</v>
      </c>
      <c r="B7" s="6">
        <v>95</v>
      </c>
      <c r="C7" s="6">
        <v>78</v>
      </c>
      <c r="D7" s="6">
        <v>95</v>
      </c>
      <c r="E7" s="6">
        <v>65</v>
      </c>
      <c r="F7" s="6">
        <v>73</v>
      </c>
      <c r="G7" s="6">
        <v>47</v>
      </c>
      <c r="H7" s="6">
        <v>48</v>
      </c>
      <c r="I7" s="6">
        <v>38</v>
      </c>
      <c r="J7" s="6">
        <v>46</v>
      </c>
      <c r="K7" s="6">
        <v>28</v>
      </c>
      <c r="M7" s="2" t="s">
        <v>9</v>
      </c>
      <c r="N7" s="16">
        <f t="shared" si="0"/>
        <v>-39.13043478260869</v>
      </c>
      <c r="O7" s="16">
        <f t="shared" si="1"/>
        <v>-18</v>
      </c>
    </row>
    <row r="8" spans="1:15" ht="15">
      <c r="A8" s="2" t="s">
        <v>10</v>
      </c>
      <c r="B8" s="6">
        <v>99</v>
      </c>
      <c r="C8" s="6">
        <v>108</v>
      </c>
      <c r="D8" s="6">
        <v>121</v>
      </c>
      <c r="E8" s="6">
        <v>97</v>
      </c>
      <c r="F8" s="6">
        <v>90</v>
      </c>
      <c r="G8" s="6">
        <v>57</v>
      </c>
      <c r="H8" s="6">
        <v>68</v>
      </c>
      <c r="I8" s="6">
        <v>76</v>
      </c>
      <c r="J8" s="6">
        <v>53</v>
      </c>
      <c r="K8" s="6">
        <v>51</v>
      </c>
      <c r="M8" s="2" t="s">
        <v>10</v>
      </c>
      <c r="N8" s="16">
        <f t="shared" si="0"/>
        <v>-3.773584905660371</v>
      </c>
      <c r="O8" s="16">
        <f t="shared" si="1"/>
        <v>-2</v>
      </c>
    </row>
    <row r="9" spans="1:15" ht="15">
      <c r="A9" s="2" t="s">
        <v>11</v>
      </c>
      <c r="B9" s="6">
        <v>102</v>
      </c>
      <c r="C9" s="6">
        <v>107</v>
      </c>
      <c r="D9" s="6">
        <v>96</v>
      </c>
      <c r="E9" s="6">
        <v>100</v>
      </c>
      <c r="F9" s="6">
        <v>89</v>
      </c>
      <c r="G9" s="6">
        <v>78</v>
      </c>
      <c r="H9" s="6">
        <v>79</v>
      </c>
      <c r="I9" s="6">
        <v>77</v>
      </c>
      <c r="J9" s="6">
        <v>71</v>
      </c>
      <c r="K9" s="6">
        <v>59</v>
      </c>
      <c r="M9" s="2" t="s">
        <v>11</v>
      </c>
      <c r="N9" s="16">
        <f t="shared" si="0"/>
        <v>-16.901408450704224</v>
      </c>
      <c r="O9" s="16">
        <f t="shared" si="1"/>
        <v>-12</v>
      </c>
    </row>
    <row r="10" spans="1:15" ht="15">
      <c r="A10" s="2" t="s">
        <v>12</v>
      </c>
      <c r="B10" s="6">
        <v>104</v>
      </c>
      <c r="C10" s="6">
        <v>103</v>
      </c>
      <c r="D10" s="6">
        <v>116</v>
      </c>
      <c r="E10" s="6">
        <v>109</v>
      </c>
      <c r="F10" s="6">
        <v>80</v>
      </c>
      <c r="G10" s="6">
        <v>77</v>
      </c>
      <c r="H10" s="6">
        <v>81</v>
      </c>
      <c r="I10" s="6">
        <v>86</v>
      </c>
      <c r="J10" s="6">
        <v>96</v>
      </c>
      <c r="K10" s="6">
        <v>89</v>
      </c>
      <c r="M10" s="2" t="s">
        <v>12</v>
      </c>
      <c r="N10" s="16">
        <f t="shared" si="0"/>
        <v>-7.291666666666657</v>
      </c>
      <c r="O10" s="16">
        <f t="shared" si="1"/>
        <v>-7</v>
      </c>
    </row>
    <row r="11" spans="1:15" ht="15">
      <c r="A11" s="2" t="s">
        <v>13</v>
      </c>
      <c r="B11" s="6">
        <v>168</v>
      </c>
      <c r="C11" s="6">
        <v>153</v>
      </c>
      <c r="D11" s="6">
        <v>127</v>
      </c>
      <c r="E11" s="6">
        <v>141</v>
      </c>
      <c r="F11" s="6">
        <v>102</v>
      </c>
      <c r="G11" s="6">
        <v>114</v>
      </c>
      <c r="H11" s="6">
        <v>110</v>
      </c>
      <c r="I11" s="6">
        <v>102</v>
      </c>
      <c r="J11" s="6">
        <v>84</v>
      </c>
      <c r="K11" s="6">
        <v>129</v>
      </c>
      <c r="M11" s="2" t="s">
        <v>13</v>
      </c>
      <c r="N11" s="17">
        <f t="shared" si="0"/>
        <v>53.571428571428584</v>
      </c>
      <c r="O11" s="19">
        <f t="shared" si="1"/>
        <v>45</v>
      </c>
    </row>
    <row r="12" spans="1:15" ht="15">
      <c r="A12" s="2" t="s">
        <v>14</v>
      </c>
      <c r="B12" s="6">
        <v>219</v>
      </c>
      <c r="C12" s="6">
        <v>196</v>
      </c>
      <c r="D12" s="6">
        <v>192</v>
      </c>
      <c r="E12" s="6">
        <v>167</v>
      </c>
      <c r="F12" s="6">
        <v>172</v>
      </c>
      <c r="G12" s="6">
        <v>149</v>
      </c>
      <c r="H12" s="6">
        <v>138</v>
      </c>
      <c r="I12" s="6">
        <v>123</v>
      </c>
      <c r="J12" s="6">
        <v>140</v>
      </c>
      <c r="K12" s="6">
        <v>170</v>
      </c>
      <c r="M12" s="2" t="s">
        <v>14</v>
      </c>
      <c r="N12" s="16">
        <f t="shared" si="0"/>
        <v>21.428571428571416</v>
      </c>
      <c r="O12" s="16">
        <f t="shared" si="1"/>
        <v>30</v>
      </c>
    </row>
    <row r="13" spans="1:15" ht="15">
      <c r="A13" s="2" t="s">
        <v>15</v>
      </c>
      <c r="B13" s="6">
        <v>309</v>
      </c>
      <c r="C13" s="6">
        <v>289</v>
      </c>
      <c r="D13" s="6">
        <v>298</v>
      </c>
      <c r="E13" s="6">
        <v>303</v>
      </c>
      <c r="F13" s="6">
        <v>266</v>
      </c>
      <c r="G13" s="6">
        <v>255</v>
      </c>
      <c r="H13" s="6">
        <v>253</v>
      </c>
      <c r="I13" s="6">
        <v>218</v>
      </c>
      <c r="J13" s="6">
        <v>224</v>
      </c>
      <c r="K13" s="6">
        <v>261</v>
      </c>
      <c r="M13" s="2" t="s">
        <v>15</v>
      </c>
      <c r="N13" s="16">
        <f t="shared" si="0"/>
        <v>16.51785714285714</v>
      </c>
      <c r="O13" s="16">
        <f t="shared" si="1"/>
        <v>37</v>
      </c>
    </row>
    <row r="14" spans="1:15" ht="15">
      <c r="A14" s="2" t="s">
        <v>16</v>
      </c>
      <c r="B14" s="6">
        <v>478</v>
      </c>
      <c r="C14" s="6">
        <v>445</v>
      </c>
      <c r="D14" s="6">
        <v>462</v>
      </c>
      <c r="E14" s="6">
        <v>501</v>
      </c>
      <c r="F14" s="6">
        <v>477</v>
      </c>
      <c r="G14" s="6">
        <v>409</v>
      </c>
      <c r="H14" s="6">
        <v>429</v>
      </c>
      <c r="I14" s="6">
        <v>391</v>
      </c>
      <c r="J14" s="6">
        <v>341</v>
      </c>
      <c r="K14" s="6">
        <v>435</v>
      </c>
      <c r="M14" s="2" t="s">
        <v>16</v>
      </c>
      <c r="N14" s="16">
        <f t="shared" si="0"/>
        <v>27.56598240469208</v>
      </c>
      <c r="O14" s="16">
        <f t="shared" si="1"/>
        <v>94</v>
      </c>
    </row>
    <row r="15" spans="1:15" ht="15">
      <c r="A15" s="2" t="s">
        <v>17</v>
      </c>
      <c r="B15" s="6">
        <v>601</v>
      </c>
      <c r="C15" s="6">
        <v>659</v>
      </c>
      <c r="D15" s="6">
        <v>632</v>
      </c>
      <c r="E15" s="6">
        <v>625</v>
      </c>
      <c r="F15" s="6">
        <v>674</v>
      </c>
      <c r="G15" s="6">
        <v>657</v>
      </c>
      <c r="H15" s="6">
        <v>709</v>
      </c>
      <c r="I15" s="6">
        <v>651</v>
      </c>
      <c r="J15" s="6">
        <v>677</v>
      </c>
      <c r="K15" s="6">
        <v>876</v>
      </c>
      <c r="M15" s="2" t="s">
        <v>17</v>
      </c>
      <c r="N15" s="16">
        <f t="shared" si="0"/>
        <v>29.3943870014771</v>
      </c>
      <c r="O15" s="17">
        <f t="shared" si="1"/>
        <v>199</v>
      </c>
    </row>
    <row r="16" spans="1:15" ht="15">
      <c r="A16" s="2" t="s">
        <v>18</v>
      </c>
      <c r="B16" s="6">
        <v>729</v>
      </c>
      <c r="C16" s="6">
        <v>758</v>
      </c>
      <c r="D16" s="6">
        <v>775</v>
      </c>
      <c r="E16" s="6">
        <v>792</v>
      </c>
      <c r="F16" s="6">
        <v>851</v>
      </c>
      <c r="G16" s="6">
        <v>804</v>
      </c>
      <c r="H16" s="6">
        <v>847</v>
      </c>
      <c r="I16" s="6">
        <v>908</v>
      </c>
      <c r="J16" s="6">
        <v>901</v>
      </c>
      <c r="K16" s="6">
        <v>1238</v>
      </c>
      <c r="M16" s="2" t="s">
        <v>18</v>
      </c>
      <c r="N16" s="16">
        <f t="shared" si="0"/>
        <v>37.40288568257492</v>
      </c>
      <c r="O16" s="16">
        <f t="shared" si="1"/>
        <v>337</v>
      </c>
    </row>
    <row r="17" spans="1:15" ht="15">
      <c r="A17" s="2" t="s">
        <v>19</v>
      </c>
      <c r="B17" s="6">
        <v>1058</v>
      </c>
      <c r="C17" s="6">
        <v>1009</v>
      </c>
      <c r="D17" s="6">
        <v>962</v>
      </c>
      <c r="E17" s="6">
        <v>975</v>
      </c>
      <c r="F17" s="6">
        <v>1020</v>
      </c>
      <c r="G17" s="6">
        <v>1031</v>
      </c>
      <c r="H17" s="6">
        <v>1057</v>
      </c>
      <c r="I17" s="6">
        <v>1093</v>
      </c>
      <c r="J17" s="6">
        <v>1084</v>
      </c>
      <c r="K17" s="6">
        <v>1550</v>
      </c>
      <c r="M17" s="2" t="s">
        <v>19</v>
      </c>
      <c r="N17" s="17">
        <f t="shared" si="0"/>
        <v>42.9889298892989</v>
      </c>
      <c r="O17" s="19">
        <f t="shared" si="1"/>
        <v>466</v>
      </c>
    </row>
    <row r="18" spans="1:15" ht="15">
      <c r="A18" s="2" t="s">
        <v>20</v>
      </c>
      <c r="B18" s="6">
        <v>1532</v>
      </c>
      <c r="C18" s="6">
        <v>1542</v>
      </c>
      <c r="D18" s="6">
        <v>1534</v>
      </c>
      <c r="E18" s="6">
        <v>1433</v>
      </c>
      <c r="F18" s="6">
        <v>1547</v>
      </c>
      <c r="G18" s="6">
        <v>1342</v>
      </c>
      <c r="H18" s="6">
        <v>1335</v>
      </c>
      <c r="I18" s="6">
        <v>1282</v>
      </c>
      <c r="J18" s="6">
        <v>1375</v>
      </c>
      <c r="K18" s="6">
        <v>1843</v>
      </c>
      <c r="M18" s="2" t="s">
        <v>20</v>
      </c>
      <c r="N18" s="16">
        <f t="shared" si="0"/>
        <v>34.03636363636363</v>
      </c>
      <c r="O18" s="16">
        <f t="shared" si="1"/>
        <v>468</v>
      </c>
    </row>
    <row r="19" spans="1:15" ht="15">
      <c r="A19" s="2" t="s">
        <v>21</v>
      </c>
      <c r="B19" s="6">
        <v>1822</v>
      </c>
      <c r="C19" s="6">
        <v>2055</v>
      </c>
      <c r="D19" s="6">
        <v>1948</v>
      </c>
      <c r="E19" s="6">
        <v>1965</v>
      </c>
      <c r="F19" s="6">
        <v>2076</v>
      </c>
      <c r="G19" s="6">
        <v>2015</v>
      </c>
      <c r="H19" s="6">
        <v>1971</v>
      </c>
      <c r="I19" s="6">
        <v>2013</v>
      </c>
      <c r="J19" s="6">
        <v>1998</v>
      </c>
      <c r="K19" s="6">
        <v>2598</v>
      </c>
      <c r="M19" s="2" t="s">
        <v>21</v>
      </c>
      <c r="N19" s="16">
        <f t="shared" si="0"/>
        <v>30.03003003003002</v>
      </c>
      <c r="O19" s="16">
        <f t="shared" si="1"/>
        <v>600</v>
      </c>
    </row>
    <row r="20" spans="1:15" ht="15">
      <c r="A20" s="2" t="s">
        <v>22</v>
      </c>
      <c r="B20" s="6">
        <v>1817</v>
      </c>
      <c r="C20" s="6">
        <v>1797</v>
      </c>
      <c r="D20" s="6">
        <v>1788</v>
      </c>
      <c r="E20" s="6">
        <v>1847</v>
      </c>
      <c r="F20" s="6">
        <v>2058</v>
      </c>
      <c r="G20" s="6">
        <v>2102</v>
      </c>
      <c r="H20" s="6">
        <v>2247</v>
      </c>
      <c r="I20" s="6">
        <v>2260</v>
      </c>
      <c r="J20" s="6">
        <v>2311</v>
      </c>
      <c r="K20" s="6">
        <v>3002</v>
      </c>
      <c r="M20" s="2" t="s">
        <v>22</v>
      </c>
      <c r="N20" s="16">
        <f t="shared" si="0"/>
        <v>29.900475984422343</v>
      </c>
      <c r="O20" s="16">
        <f t="shared" si="1"/>
        <v>691</v>
      </c>
    </row>
    <row r="21" spans="1:15" ht="15">
      <c r="A21" s="2" t="s">
        <v>23</v>
      </c>
      <c r="B21" s="6">
        <v>1441</v>
      </c>
      <c r="C21" s="6">
        <v>1590</v>
      </c>
      <c r="D21" s="6">
        <v>1580</v>
      </c>
      <c r="E21" s="6">
        <v>1773</v>
      </c>
      <c r="F21" s="6">
        <v>2055</v>
      </c>
      <c r="G21" s="6">
        <v>1935</v>
      </c>
      <c r="H21" s="6">
        <v>2046</v>
      </c>
      <c r="I21" s="6">
        <v>2147</v>
      </c>
      <c r="J21" s="6">
        <v>2171</v>
      </c>
      <c r="K21" s="6">
        <v>2982</v>
      </c>
      <c r="M21" s="2" t="s">
        <v>23</v>
      </c>
      <c r="N21" s="16">
        <f t="shared" si="0"/>
        <v>37.356057116536164</v>
      </c>
      <c r="O21" s="17">
        <f t="shared" si="1"/>
        <v>811</v>
      </c>
    </row>
    <row r="22" spans="1:13" ht="15">
      <c r="A22" s="22" t="s">
        <v>32</v>
      </c>
      <c r="M22" s="22" t="s">
        <v>32</v>
      </c>
    </row>
    <row r="23" spans="1:13" ht="15">
      <c r="A23" s="22" t="s">
        <v>33</v>
      </c>
      <c r="M23" s="2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2021-05-31T05:40:55Z</dcterms:created>
  <dcterms:modified xsi:type="dcterms:W3CDTF">2021-06-19T14:37:05Z</dcterms:modified>
  <cp:category/>
  <cp:version/>
  <cp:contentType/>
  <cp:contentStatus/>
</cp:coreProperties>
</file>