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967" activeTab="5"/>
  </bookViews>
  <sheets>
    <sheet name="IHD 2012-T12021s" sheetId="1" r:id="rId1"/>
    <sheet name="Rritja IHD 2013-20" sheetId="2" r:id="rId2"/>
    <sheet name="Stok_vende o" sheetId="3" r:id="rId3"/>
    <sheet name="Pesha 2014" sheetId="4" r:id="rId4"/>
    <sheet name="Pesha 2015" sheetId="5" r:id="rId5"/>
    <sheet name="Pesha 2016" sheetId="6" r:id="rId6"/>
    <sheet name="Pesha 2017" sheetId="7" r:id="rId7"/>
    <sheet name="Pesha 2018" sheetId="8" r:id="rId8"/>
    <sheet name="Pesha 2019" sheetId="9" r:id="rId9"/>
    <sheet name="Pesha 2020" sheetId="10" r:id="rId10"/>
    <sheet name="Pesha ne vite" sheetId="11" r:id="rId11"/>
  </sheets>
  <definedNames/>
  <calcPr fullCalcOnLoad="1"/>
</workbook>
</file>

<file path=xl/sharedStrings.xml><?xml version="1.0" encoding="utf-8"?>
<sst xmlns="http://schemas.openxmlformats.org/spreadsheetml/2006/main" count="457" uniqueCount="189">
  <si>
    <r>
      <rPr>
        <b/>
        <sz val="12"/>
        <rFont val="Segoe UI"/>
        <family val="2"/>
      </rPr>
      <t>Year</t>
    </r>
  </si>
  <si>
    <r>
      <rPr>
        <b/>
        <sz val="11"/>
        <color indexed="8"/>
        <rFont val="Calibri"/>
        <family val="2"/>
      </rPr>
      <t>Comments and analysis: ODA</t>
    </r>
  </si>
  <si>
    <r>
      <rPr>
        <b/>
        <sz val="12"/>
        <rFont val="Segoe UI"/>
        <family val="2"/>
      </rPr>
      <t>Country</t>
    </r>
  </si>
  <si>
    <r>
      <rPr>
        <sz val="11"/>
        <color indexed="8"/>
        <rFont val="Calibri"/>
        <family val="2"/>
      </rPr>
      <t>Austria</t>
    </r>
  </si>
  <si>
    <t>Belgjikë</t>
  </si>
  <si>
    <t>Bullgari</t>
  </si>
  <si>
    <r>
      <rPr>
        <sz val="11"/>
        <color indexed="8"/>
        <rFont val="Calibri"/>
        <family val="2"/>
      </rPr>
      <t>Canada</t>
    </r>
  </si>
  <si>
    <t>Zvicër</t>
  </si>
  <si>
    <t>Kinë</t>
  </si>
  <si>
    <t>Qipro</t>
  </si>
  <si>
    <t>Çeki</t>
  </si>
  <si>
    <t>Gjermani</t>
  </si>
  <si>
    <t>Egjipt</t>
  </si>
  <si>
    <t>Spanjë</t>
  </si>
  <si>
    <t>Francë</t>
  </si>
  <si>
    <r>
      <rPr>
        <sz val="11"/>
        <color indexed="8"/>
        <rFont val="Calibri"/>
        <family val="2"/>
      </rPr>
      <t>Greece</t>
    </r>
  </si>
  <si>
    <t>Kroaci</t>
  </si>
  <si>
    <t>Hungari</t>
  </si>
  <si>
    <t>Izrael</t>
  </si>
  <si>
    <r>
      <rPr>
        <sz val="11"/>
        <color indexed="8"/>
        <rFont val="Calibri"/>
        <family val="2"/>
      </rPr>
      <t>Italy</t>
    </r>
  </si>
  <si>
    <t>Japoni</t>
  </si>
  <si>
    <t>Kosovë</t>
  </si>
  <si>
    <t>Kuvajt</t>
  </si>
  <si>
    <t>Liban</t>
  </si>
  <si>
    <t>Luksemburg</t>
  </si>
  <si>
    <t>Norvegji</t>
  </si>
  <si>
    <t>Panama</t>
  </si>
  <si>
    <t>Poloni</t>
  </si>
  <si>
    <t>Rumani</t>
  </si>
  <si>
    <t>Slloveni</t>
  </si>
  <si>
    <r>
      <rPr>
        <sz val="11"/>
        <color indexed="8"/>
        <rFont val="Calibri"/>
        <family val="2"/>
      </rPr>
      <t>Turkey</t>
    </r>
  </si>
  <si>
    <t>Serbi</t>
  </si>
  <si>
    <r>
      <rPr>
        <sz val="12"/>
        <color indexed="8"/>
        <rFont val="Times New Roman"/>
        <family val="1"/>
      </rPr>
      <t>FDI in Billion Euros</t>
    </r>
  </si>
  <si>
    <r>
      <rPr>
        <b/>
        <sz val="11"/>
        <color indexed="8"/>
        <rFont val="Calibri"/>
        <family val="2"/>
      </rPr>
      <t>FDI stock by country of origin 2017</t>
    </r>
  </si>
  <si>
    <r>
      <rPr>
        <b/>
        <sz val="12"/>
        <color indexed="10"/>
        <rFont val="Segoe UI"/>
        <family val="2"/>
      </rPr>
      <t>Q1 2021</t>
    </r>
  </si>
  <si>
    <t>https://www.bankofalbania.org/?crd=0,8,1,8,0,17027&amp;uni=20210629112412809112566635344936&amp;ln=1&amp;mode=alone</t>
  </si>
  <si>
    <r>
      <rPr>
        <b/>
        <sz val="11"/>
        <color indexed="8"/>
        <rFont val="Calibri"/>
        <family val="2"/>
      </rPr>
      <t>Source: BoA (2021)</t>
    </r>
  </si>
  <si>
    <t>aksesuar ne 29 Qershor 2021</t>
  </si>
  <si>
    <t>Emiratet e Bashkuara Arabe</t>
  </si>
  <si>
    <t>Bosnja dhe Hercegovina</t>
  </si>
  <si>
    <t>Mbretëria e Bashkuar</t>
  </si>
  <si>
    <t>Ishujt Kajman</t>
  </si>
  <si>
    <t>Mali i Zi</t>
  </si>
  <si>
    <t>Maqedonia e Veriut</t>
  </si>
  <si>
    <r>
      <rPr>
        <sz val="11"/>
        <color indexed="8"/>
        <rFont val="Calibri"/>
        <family val="2"/>
      </rPr>
      <t>Netherlands</t>
    </r>
  </si>
  <si>
    <t>Shtetet e Bashkuara të Amerikës</t>
  </si>
  <si>
    <t>Ishujt Virgin (Britanikë)</t>
  </si>
  <si>
    <t>Organizata Ndërkombëtare</t>
  </si>
  <si>
    <t>Të tjera për arsye konfidencialiteti</t>
  </si>
  <si>
    <t>Totali i ID-detyrime</t>
  </si>
  <si>
    <r>
      <rPr>
        <b/>
        <sz val="11"/>
        <color indexed="8"/>
        <rFont val="Calibri"/>
        <family val="2"/>
      </rPr>
      <t>FDI stock by country of origin 2020</t>
    </r>
  </si>
  <si>
    <t xml:space="preserve"> </t>
  </si>
  <si>
    <r>
      <rPr>
        <sz val="11"/>
        <color indexed="8"/>
        <rFont val="Calibri"/>
        <family val="2"/>
      </rPr>
      <t>Others</t>
    </r>
  </si>
  <si>
    <r>
      <rPr>
        <sz val="12"/>
        <color indexed="8"/>
        <rFont val="Times New Roman"/>
        <family val="1"/>
      </rPr>
      <t>2012-2020</t>
    </r>
  </si>
  <si>
    <r>
      <rPr>
        <b/>
        <sz val="11"/>
        <color indexed="8"/>
        <rFont val="Calibri"/>
        <family val="2"/>
      </rPr>
      <t>FDI stock by country of origin 2019</t>
    </r>
  </si>
  <si>
    <r>
      <rPr>
        <b/>
        <sz val="11"/>
        <color indexed="8"/>
        <rFont val="Calibri"/>
        <family val="2"/>
      </rPr>
      <t>FDI stock by country of origin 2018</t>
    </r>
  </si>
  <si>
    <r>
      <rPr>
        <b/>
        <sz val="11"/>
        <color indexed="8"/>
        <rFont val="Calibri"/>
        <family val="2"/>
      </rPr>
      <t>FDI stock by country of origin 2016</t>
    </r>
  </si>
  <si>
    <r>
      <rPr>
        <b/>
        <sz val="11"/>
        <color indexed="8"/>
        <rFont val="Calibri"/>
        <family val="2"/>
      </rPr>
      <t>FDI stock by country of origin 2015</t>
    </r>
  </si>
  <si>
    <r>
      <rPr>
        <b/>
        <sz val="11"/>
        <color indexed="8"/>
        <rFont val="Calibri"/>
        <family val="2"/>
      </rPr>
      <t>FDI stock by country of origin 2014</t>
    </r>
  </si>
  <si>
    <r>
      <rPr>
        <b/>
        <sz val="11"/>
        <color indexed="8"/>
        <rFont val="Calibri"/>
        <family val="2"/>
      </rPr>
      <t>Share of FDI</t>
    </r>
  </si>
  <si>
    <r>
      <rPr>
        <b/>
        <sz val="12"/>
        <color indexed="8"/>
        <rFont val="Times New Roman"/>
        <family val="1"/>
      </rPr>
      <t>Annual change in% of Foreign Direct Investment Stocks FDI 2013 - 2020</t>
    </r>
  </si>
  <si>
    <r>
      <rPr>
        <b/>
        <sz val="12"/>
        <color indexed="8"/>
        <rFont val="Times New Roman"/>
        <family val="1"/>
      </rPr>
      <t>Annual change in %</t>
    </r>
  </si>
  <si>
    <r>
      <rPr>
        <b/>
        <sz val="11"/>
        <color indexed="8"/>
        <rFont val="Calibri"/>
        <family val="2"/>
      </rPr>
      <t>FDI stock by origin in Albania 2014-T1 2021, in million euros</t>
    </r>
  </si>
  <si>
    <r>
      <rPr>
        <b/>
        <sz val="12"/>
        <color indexed="8"/>
        <rFont val="Times New Roman"/>
        <family val="1"/>
      </rPr>
      <t>Stock of Foreign Direct Investments FDI 2012 - Q1 2021, in billion euros</t>
    </r>
  </si>
  <si>
    <r>
      <rPr>
        <sz val="12"/>
        <color indexed="8"/>
        <rFont val="Times New Roman"/>
        <family val="1"/>
      </rPr>
      <t>Increasing the period</t>
    </r>
  </si>
  <si>
    <r>
      <rPr>
        <b/>
        <sz val="12"/>
        <rFont val="Segoe UI"/>
        <family val="2"/>
      </rPr>
      <t>Country by Year</t>
    </r>
  </si>
  <si>
    <r>
      <rPr>
        <b/>
        <sz val="12"/>
        <rFont val="Segoe UI"/>
        <family val="2"/>
      </rPr>
      <t>Change in value</t>
    </r>
  </si>
  <si>
    <r>
      <rPr>
        <b/>
        <sz val="12"/>
        <rFont val="Segoe UI"/>
        <family val="2"/>
      </rPr>
      <t>Change in%</t>
    </r>
  </si>
  <si>
    <r>
      <rPr>
        <sz val="11"/>
        <color indexed="10"/>
        <rFont val="Calibri"/>
        <family val="2"/>
      </rPr>
      <t>Netherlands</t>
    </r>
  </si>
  <si>
    <r>
      <rPr>
        <b/>
        <sz val="11"/>
        <color indexed="8"/>
        <rFont val="Calibri"/>
        <family val="2"/>
      </rPr>
      <t>Ranking of Countries by Origin of Foreign Direct Investment in 2014 - March 2021</t>
    </r>
  </si>
  <si>
    <r>
      <rPr>
        <sz val="12"/>
        <color indexed="8"/>
        <rFont val="Times New Roman"/>
        <family val="1"/>
      </rPr>
      <t>Year</t>
    </r>
  </si>
  <si>
    <r>
      <rPr>
        <u val="single"/>
        <sz val="11"/>
        <color indexed="12"/>
        <rFont val="Calibri"/>
        <family val="2"/>
      </rPr>
      <t>https://www.bankofalbania.org/?crd=0,8,1,8,0,17027&amp;uni=20210629112412809112566635344936&amp;ln=1&amp;mode=alone</t>
    </r>
  </si>
  <si>
    <r>
      <rPr>
        <sz val="11"/>
        <color indexed="8"/>
        <rFont val="Calibri"/>
        <family val="2"/>
      </rPr>
      <t>accessed on 29 June 2021</t>
    </r>
  </si>
  <si>
    <r>
      <rPr>
        <b/>
        <sz val="12"/>
        <color indexed="8"/>
        <rFont val="Times New Roman"/>
        <family val="1"/>
      </rPr>
      <t>Year</t>
    </r>
  </si>
  <si>
    <r>
      <rPr>
        <u val="single"/>
        <sz val="11"/>
        <color indexed="12"/>
        <rFont val="Calibri"/>
        <family val="2"/>
      </rPr>
      <t>https://www.bankofalbania.org/?crd=0,8,1,8,0,17027&amp;uni=20210629112412809112566635344936&amp;ln=1&amp;mode=alone</t>
    </r>
  </si>
  <si>
    <r>
      <rPr>
        <sz val="11"/>
        <color indexed="8"/>
        <rFont val="Calibri"/>
        <family val="2"/>
      </rPr>
      <t>accessed on 29 June 2021</t>
    </r>
  </si>
  <si>
    <r>
      <rPr>
        <sz val="11"/>
        <color indexed="8"/>
        <rFont val="Calibri"/>
        <family val="2"/>
      </rPr>
      <t>United Arab Emirates</t>
    </r>
  </si>
  <si>
    <r>
      <rPr>
        <sz val="11"/>
        <color indexed="8"/>
        <rFont val="Calibri"/>
        <family val="2"/>
      </rPr>
      <t>Bosnia and Herzegovina</t>
    </r>
  </si>
  <si>
    <r>
      <rPr>
        <sz val="11"/>
        <color indexed="8"/>
        <rFont val="Calibri"/>
        <family val="2"/>
      </rPr>
      <t>Belgium</t>
    </r>
  </si>
  <si>
    <r>
      <rPr>
        <sz val="11"/>
        <color indexed="8"/>
        <rFont val="Calibri"/>
        <family val="2"/>
      </rPr>
      <t>Bulgaria</t>
    </r>
  </si>
  <si>
    <r>
      <rPr>
        <sz val="11"/>
        <color indexed="8"/>
        <rFont val="Calibri"/>
        <family val="2"/>
      </rPr>
      <t>Switzerland</t>
    </r>
  </si>
  <si>
    <r>
      <rPr>
        <sz val="11"/>
        <color indexed="8"/>
        <rFont val="Calibri"/>
        <family val="2"/>
      </rPr>
      <t>China</t>
    </r>
  </si>
  <si>
    <r>
      <rPr>
        <sz val="11"/>
        <color indexed="8"/>
        <rFont val="Calibri"/>
        <family val="2"/>
      </rPr>
      <t>Cyprus</t>
    </r>
  </si>
  <si>
    <r>
      <rPr>
        <sz val="11"/>
        <color indexed="8"/>
        <rFont val="Calibri"/>
        <family val="2"/>
      </rPr>
      <t>Czech Republic</t>
    </r>
  </si>
  <si>
    <r>
      <rPr>
        <sz val="11"/>
        <color indexed="8"/>
        <rFont val="Calibri"/>
        <family val="2"/>
      </rPr>
      <t>Germany</t>
    </r>
  </si>
  <si>
    <r>
      <rPr>
        <sz val="11"/>
        <color indexed="8"/>
        <rFont val="Calibri"/>
        <family val="2"/>
      </rPr>
      <t>Egypt</t>
    </r>
  </si>
  <si>
    <r>
      <rPr>
        <sz val="11"/>
        <color indexed="8"/>
        <rFont val="Calibri"/>
        <family val="2"/>
      </rPr>
      <t>Spain</t>
    </r>
  </si>
  <si>
    <r>
      <rPr>
        <sz val="11"/>
        <color indexed="8"/>
        <rFont val="Calibri"/>
        <family val="2"/>
      </rPr>
      <t>France</t>
    </r>
  </si>
  <si>
    <r>
      <rPr>
        <sz val="11"/>
        <color indexed="8"/>
        <rFont val="Calibri"/>
        <family val="2"/>
      </rPr>
      <t>United Kingdom</t>
    </r>
  </si>
  <si>
    <r>
      <rPr>
        <sz val="11"/>
        <color indexed="10"/>
        <rFont val="Calibri"/>
        <family val="2"/>
      </rPr>
      <t>Greece</t>
    </r>
  </si>
  <si>
    <r>
      <rPr>
        <sz val="11"/>
        <color indexed="8"/>
        <rFont val="Calibri"/>
        <family val="2"/>
      </rPr>
      <t>Croatia</t>
    </r>
  </si>
  <si>
    <r>
      <rPr>
        <sz val="11"/>
        <color indexed="8"/>
        <rFont val="Calibri"/>
        <family val="2"/>
      </rPr>
      <t>Hungary</t>
    </r>
  </si>
  <si>
    <r>
      <rPr>
        <sz val="11"/>
        <color indexed="8"/>
        <rFont val="Calibri"/>
        <family val="2"/>
      </rPr>
      <t>Israel</t>
    </r>
  </si>
  <si>
    <r>
      <rPr>
        <sz val="11"/>
        <color indexed="8"/>
        <rFont val="Calibri"/>
        <family val="2"/>
      </rPr>
      <t>Japan</t>
    </r>
  </si>
  <si>
    <r>
      <rPr>
        <sz val="11"/>
        <color indexed="8"/>
        <rFont val="Calibri"/>
        <family val="2"/>
      </rPr>
      <t>Kosovo</t>
    </r>
  </si>
  <si>
    <r>
      <rPr>
        <sz val="11"/>
        <color indexed="8"/>
        <rFont val="Calibri"/>
        <family val="2"/>
      </rPr>
      <t>Kuwait</t>
    </r>
  </si>
  <si>
    <r>
      <rPr>
        <sz val="11"/>
        <color indexed="8"/>
        <rFont val="Calibri"/>
        <family val="2"/>
      </rPr>
      <t>Cayman Islands</t>
    </r>
  </si>
  <si>
    <r>
      <rPr>
        <sz val="11"/>
        <color indexed="8"/>
        <rFont val="Calibri"/>
        <family val="2"/>
      </rPr>
      <t>Lebanon</t>
    </r>
  </si>
  <si>
    <r>
      <rPr>
        <sz val="11"/>
        <color indexed="8"/>
        <rFont val="Calibri"/>
        <family val="2"/>
      </rPr>
      <t>Luxembourg</t>
    </r>
  </si>
  <si>
    <r>
      <rPr>
        <sz val="11"/>
        <color indexed="8"/>
        <rFont val="Calibri"/>
        <family val="2"/>
      </rPr>
      <t>Montenegro</t>
    </r>
  </si>
  <si>
    <r>
      <rPr>
        <sz val="11"/>
        <color indexed="8"/>
        <rFont val="Calibri"/>
        <family val="2"/>
      </rPr>
      <t>North Macedonia</t>
    </r>
  </si>
  <si>
    <r>
      <rPr>
        <sz val="11"/>
        <color indexed="8"/>
        <rFont val="Calibri"/>
        <family val="2"/>
      </rPr>
      <t>Norway</t>
    </r>
  </si>
  <si>
    <r>
      <rPr>
        <sz val="11"/>
        <color indexed="8"/>
        <rFont val="Calibri"/>
        <family val="2"/>
      </rPr>
      <t>Panama</t>
    </r>
  </si>
  <si>
    <r>
      <rPr>
        <sz val="11"/>
        <color indexed="8"/>
        <rFont val="Calibri"/>
        <family val="2"/>
      </rPr>
      <t>Poland</t>
    </r>
  </si>
  <si>
    <r>
      <rPr>
        <sz val="11"/>
        <color indexed="8"/>
        <rFont val="Calibri"/>
        <family val="2"/>
      </rPr>
      <t>Romania</t>
    </r>
  </si>
  <si>
    <r>
      <rPr>
        <sz val="11"/>
        <color indexed="8"/>
        <rFont val="Calibri"/>
        <family val="2"/>
      </rPr>
      <t>Slovenia</t>
    </r>
  </si>
  <si>
    <r>
      <rPr>
        <sz val="11"/>
        <color indexed="8"/>
        <rFont val="Calibri"/>
        <family val="2"/>
      </rPr>
      <t>United States of America</t>
    </r>
  </si>
  <si>
    <r>
      <rPr>
        <sz val="11"/>
        <color indexed="8"/>
        <rFont val="Calibri"/>
        <family val="2"/>
      </rPr>
      <t>Virgin Islands (British)</t>
    </r>
  </si>
  <si>
    <r>
      <rPr>
        <sz val="11"/>
        <color indexed="8"/>
        <rFont val="Calibri"/>
        <family val="2"/>
      </rPr>
      <t>Serbia</t>
    </r>
  </si>
  <si>
    <r>
      <rPr>
        <sz val="11"/>
        <color indexed="8"/>
        <rFont val="Calibri"/>
        <family val="2"/>
      </rPr>
      <t>International Organizations</t>
    </r>
  </si>
  <si>
    <r>
      <rPr>
        <sz val="11"/>
        <color indexed="8"/>
        <rFont val="Calibri"/>
        <family val="2"/>
      </rPr>
      <t>Other for reasons of confidentiality</t>
    </r>
  </si>
  <si>
    <r>
      <rPr>
        <b/>
        <sz val="11"/>
        <color indexed="8"/>
        <rFont val="Calibri"/>
        <family val="2"/>
      </rPr>
      <t>Total ID-liabilities</t>
    </r>
  </si>
  <si>
    <r>
      <rPr>
        <u val="single"/>
        <sz val="11"/>
        <color indexed="12"/>
        <rFont val="Calibri"/>
        <family val="2"/>
      </rPr>
      <t>https://www.bankofalbania.org/?crd=0,8,1,8,0,17027&amp;uni=20210629112412809112566635344936&amp;ln=1&amp;mode=alone</t>
    </r>
  </si>
  <si>
    <r>
      <rPr>
        <sz val="11"/>
        <color indexed="8"/>
        <rFont val="Calibri"/>
        <family val="2"/>
      </rPr>
      <t>accessed on 29 June 2021</t>
    </r>
  </si>
  <si>
    <r>
      <rPr>
        <sz val="11"/>
        <color indexed="8"/>
        <rFont val="Calibri"/>
        <family val="2"/>
      </rPr>
      <t>Germany</t>
    </r>
  </si>
  <si>
    <r>
      <rPr>
        <sz val="11"/>
        <color indexed="8"/>
        <rFont val="Calibri"/>
        <family val="2"/>
      </rPr>
      <t>Cyprus</t>
    </r>
  </si>
  <si>
    <r>
      <rPr>
        <sz val="11"/>
        <color indexed="8"/>
        <rFont val="Calibri"/>
        <family val="2"/>
      </rPr>
      <t>International Organizations</t>
    </r>
  </si>
  <si>
    <r>
      <rPr>
        <u val="single"/>
        <sz val="11"/>
        <color indexed="12"/>
        <rFont val="Calibri"/>
        <family val="2"/>
      </rPr>
      <t>https://www.bankofalbania.org/?crd=0,8,1,8,0,17027&amp;uni=20210629112412809112566635344936&amp;ln=1&amp;mode=alone</t>
    </r>
  </si>
  <si>
    <r>
      <rPr>
        <sz val="11"/>
        <color indexed="8"/>
        <rFont val="Calibri"/>
        <family val="2"/>
      </rPr>
      <t>accessed on 29 June 2021</t>
    </r>
  </si>
  <si>
    <r>
      <rPr>
        <sz val="11"/>
        <color indexed="8"/>
        <rFont val="Calibri"/>
        <family val="2"/>
      </rPr>
      <t>Cyprus</t>
    </r>
  </si>
  <si>
    <r>
      <rPr>
        <sz val="11"/>
        <color indexed="8"/>
        <rFont val="Calibri"/>
        <family val="2"/>
      </rPr>
      <t>Germany</t>
    </r>
  </si>
  <si>
    <r>
      <rPr>
        <sz val="11"/>
        <color indexed="8"/>
        <rFont val="Calibri"/>
        <family val="2"/>
      </rPr>
      <t>International Organizations</t>
    </r>
  </si>
  <si>
    <r>
      <rPr>
        <sz val="11"/>
        <color indexed="8"/>
        <rFont val="Calibri"/>
        <family val="2"/>
      </rPr>
      <t>Switzerland</t>
    </r>
  </si>
  <si>
    <r>
      <rPr>
        <u val="single"/>
        <sz val="11"/>
        <color indexed="12"/>
        <rFont val="Calibri"/>
        <family val="2"/>
      </rPr>
      <t>https://www.bankofalbania.org/?crd=0,8,1,8,0,17027&amp;uni=20210629112412809112566635344936&amp;ln=1&amp;mode=alone</t>
    </r>
  </si>
  <si>
    <r>
      <rPr>
        <sz val="11"/>
        <color indexed="8"/>
        <rFont val="Calibri"/>
        <family val="2"/>
      </rPr>
      <t>accessed on 29 June 2021</t>
    </r>
  </si>
  <si>
    <r>
      <rPr>
        <sz val="11"/>
        <color indexed="8"/>
        <rFont val="Calibri"/>
        <family val="2"/>
      </rPr>
      <t>Switzerland</t>
    </r>
  </si>
  <si>
    <r>
      <rPr>
        <sz val="11"/>
        <color indexed="8"/>
        <rFont val="Calibri"/>
        <family val="2"/>
      </rPr>
      <t>Cyprus</t>
    </r>
  </si>
  <si>
    <r>
      <rPr>
        <sz val="11"/>
        <color indexed="8"/>
        <rFont val="Calibri"/>
        <family val="2"/>
      </rPr>
      <t>Germany</t>
    </r>
  </si>
  <si>
    <r>
      <rPr>
        <sz val="11"/>
        <color indexed="8"/>
        <rFont val="Calibri"/>
        <family val="2"/>
      </rPr>
      <t>International Organizations</t>
    </r>
  </si>
  <si>
    <r>
      <rPr>
        <u val="single"/>
        <sz val="11"/>
        <color indexed="12"/>
        <rFont val="Calibri"/>
        <family val="2"/>
      </rPr>
      <t>https://www.bankofalbania.org/?crd=0,8,1,8,0,17027&amp;uni=20210629112412809112566635344936&amp;ln=1&amp;mode=alone</t>
    </r>
  </si>
  <si>
    <r>
      <rPr>
        <sz val="11"/>
        <color indexed="8"/>
        <rFont val="Calibri"/>
        <family val="2"/>
      </rPr>
      <t>accessed on 29 June 2021</t>
    </r>
  </si>
  <si>
    <r>
      <rPr>
        <sz val="11"/>
        <color indexed="8"/>
        <rFont val="Calibri"/>
        <family val="2"/>
      </rPr>
      <t>Switzerland</t>
    </r>
  </si>
  <si>
    <r>
      <rPr>
        <sz val="11"/>
        <color indexed="8"/>
        <rFont val="Calibri"/>
        <family val="2"/>
      </rPr>
      <t>France</t>
    </r>
  </si>
  <si>
    <r>
      <rPr>
        <sz val="11"/>
        <color indexed="8"/>
        <rFont val="Calibri"/>
        <family val="2"/>
      </rPr>
      <t>Cyprus</t>
    </r>
  </si>
  <si>
    <r>
      <rPr>
        <u val="single"/>
        <sz val="11"/>
        <color indexed="12"/>
        <rFont val="Calibri"/>
        <family val="2"/>
      </rPr>
      <t>https://www.bankofalbania.org/?crd=0,8,1,8,0,17027&amp;uni=20210629112412809112566635344936&amp;ln=1&amp;mode=alone</t>
    </r>
  </si>
  <si>
    <r>
      <rPr>
        <sz val="11"/>
        <color indexed="8"/>
        <rFont val="Calibri"/>
        <family val="2"/>
      </rPr>
      <t>accessed on 29 June 2021</t>
    </r>
  </si>
  <si>
    <r>
      <rPr>
        <sz val="11"/>
        <color indexed="8"/>
        <rFont val="Calibri"/>
        <family val="2"/>
      </rPr>
      <t>Switzerland</t>
    </r>
  </si>
  <si>
    <r>
      <rPr>
        <sz val="11"/>
        <color indexed="8"/>
        <rFont val="Calibri"/>
        <family val="2"/>
      </rPr>
      <t>France</t>
    </r>
  </si>
  <si>
    <r>
      <rPr>
        <sz val="11"/>
        <color indexed="8"/>
        <rFont val="Calibri"/>
        <family val="2"/>
      </rPr>
      <t>Cyprus</t>
    </r>
  </si>
  <si>
    <r>
      <rPr>
        <u val="single"/>
        <sz val="11"/>
        <color indexed="12"/>
        <rFont val="Calibri"/>
        <family val="2"/>
      </rPr>
      <t>https://www.bankofalbania.org/?crd=0,8,1,8,0,17027&amp;uni=20210629112412809112566635344936&amp;ln=1&amp;mode=alone</t>
    </r>
  </si>
  <si>
    <r>
      <rPr>
        <sz val="11"/>
        <color indexed="8"/>
        <rFont val="Calibri"/>
        <family val="2"/>
      </rPr>
      <t>accessed on 29 June 2021</t>
    </r>
  </si>
  <si>
    <r>
      <rPr>
        <sz val="11"/>
        <color indexed="8"/>
        <rFont val="Calibri"/>
        <family val="2"/>
      </rPr>
      <t>Switzerland</t>
    </r>
  </si>
  <si>
    <r>
      <rPr>
        <sz val="11"/>
        <color indexed="8"/>
        <rFont val="Calibri"/>
        <family val="2"/>
      </rPr>
      <t>Netherlands</t>
    </r>
  </si>
  <si>
    <r>
      <rPr>
        <sz val="11"/>
        <color indexed="8"/>
        <rFont val="Calibri"/>
        <family val="2"/>
      </rPr>
      <t>Bulgaria</t>
    </r>
  </si>
  <si>
    <r>
      <rPr>
        <sz val="11"/>
        <color indexed="8"/>
        <rFont val="Calibri"/>
        <family val="2"/>
      </rPr>
      <t>France</t>
    </r>
  </si>
  <si>
    <r>
      <rPr>
        <sz val="11"/>
        <color indexed="8"/>
        <rFont val="Calibri"/>
        <family val="2"/>
      </rPr>
      <t>Cyprus</t>
    </r>
  </si>
  <si>
    <r>
      <rPr>
        <u val="single"/>
        <sz val="11"/>
        <color indexed="12"/>
        <rFont val="Calibri"/>
        <family val="2"/>
      </rPr>
      <t>https://www.bankofalbania.org/?crd=0,8,1,8,0,17027&amp;uni=20210629112412809112566635344936&amp;ln=1&amp;mode=alone</t>
    </r>
  </si>
  <si>
    <r>
      <rPr>
        <sz val="11"/>
        <color indexed="8"/>
        <rFont val="Calibri"/>
        <family val="2"/>
      </rPr>
      <t>accessed on 29 June 2021</t>
    </r>
  </si>
  <si>
    <r>
      <rPr>
        <sz val="11"/>
        <color indexed="8"/>
        <rFont val="Calibri"/>
        <family val="2"/>
      </rPr>
      <t>Switzerland</t>
    </r>
  </si>
  <si>
    <r>
      <rPr>
        <sz val="11"/>
        <color indexed="8"/>
        <rFont val="Calibri"/>
        <family val="2"/>
      </rPr>
      <t>Netherlands</t>
    </r>
  </si>
  <si>
    <r>
      <rPr>
        <sz val="11"/>
        <color indexed="8"/>
        <rFont val="Calibri"/>
        <family val="2"/>
      </rPr>
      <t>Bulgaria</t>
    </r>
  </si>
  <si>
    <r>
      <rPr>
        <sz val="11"/>
        <color indexed="8"/>
        <rFont val="Calibri"/>
        <family val="2"/>
      </rPr>
      <t>France</t>
    </r>
  </si>
  <si>
    <r>
      <rPr>
        <u val="single"/>
        <sz val="11"/>
        <color indexed="12"/>
        <rFont val="Calibri"/>
        <family val="2"/>
      </rPr>
      <t>https://www.bankofalbania.org/?crd=0,8,1,8,0,17027&amp;uni=20210629112412809112566635344936&amp;ln=1&amp;mode=alone</t>
    </r>
  </si>
  <si>
    <r>
      <rPr>
        <sz val="11"/>
        <color indexed="8"/>
        <rFont val="Calibri"/>
        <family val="2"/>
      </rPr>
      <t>accessed on 29 June 2021</t>
    </r>
  </si>
  <si>
    <r>
      <rPr>
        <sz val="11"/>
        <color indexed="8"/>
        <rFont val="Calibri"/>
        <family val="2"/>
      </rPr>
      <t>United Arab Emirates</t>
    </r>
  </si>
  <si>
    <r>
      <rPr>
        <sz val="11"/>
        <color indexed="8"/>
        <rFont val="Calibri"/>
        <family val="2"/>
      </rPr>
      <t>Bosnia and Herzegovina</t>
    </r>
  </si>
  <si>
    <r>
      <rPr>
        <sz val="11"/>
        <color indexed="8"/>
        <rFont val="Calibri"/>
        <family val="2"/>
      </rPr>
      <t>Belgium</t>
    </r>
  </si>
  <si>
    <r>
      <rPr>
        <sz val="11"/>
        <color indexed="8"/>
        <rFont val="Calibri"/>
        <family val="2"/>
      </rPr>
      <t>Bulgaria</t>
    </r>
  </si>
  <si>
    <r>
      <rPr>
        <sz val="11"/>
        <color indexed="8"/>
        <rFont val="Calibri"/>
        <family val="2"/>
      </rPr>
      <t>Switzerland</t>
    </r>
  </si>
  <si>
    <r>
      <rPr>
        <sz val="11"/>
        <color indexed="8"/>
        <rFont val="Calibri"/>
        <family val="2"/>
      </rPr>
      <t>China</t>
    </r>
  </si>
  <si>
    <r>
      <rPr>
        <sz val="11"/>
        <color indexed="8"/>
        <rFont val="Calibri"/>
        <family val="2"/>
      </rPr>
      <t>Cyprus</t>
    </r>
  </si>
  <si>
    <r>
      <rPr>
        <sz val="11"/>
        <color indexed="8"/>
        <rFont val="Calibri"/>
        <family val="2"/>
      </rPr>
      <t>Czech Republic</t>
    </r>
  </si>
  <si>
    <r>
      <rPr>
        <sz val="11"/>
        <color indexed="8"/>
        <rFont val="Calibri"/>
        <family val="2"/>
      </rPr>
      <t>Germany</t>
    </r>
  </si>
  <si>
    <r>
      <rPr>
        <sz val="11"/>
        <color indexed="8"/>
        <rFont val="Calibri"/>
        <family val="2"/>
      </rPr>
      <t>Egypt</t>
    </r>
  </si>
  <si>
    <r>
      <rPr>
        <sz val="11"/>
        <color indexed="8"/>
        <rFont val="Calibri"/>
        <family val="2"/>
      </rPr>
      <t>Spain</t>
    </r>
  </si>
  <si>
    <r>
      <rPr>
        <sz val="11"/>
        <color indexed="8"/>
        <rFont val="Calibri"/>
        <family val="2"/>
      </rPr>
      <t>France</t>
    </r>
  </si>
  <si>
    <r>
      <rPr>
        <sz val="11"/>
        <color indexed="8"/>
        <rFont val="Calibri"/>
        <family val="2"/>
      </rPr>
      <t>United Kingdom</t>
    </r>
  </si>
  <si>
    <r>
      <rPr>
        <sz val="11"/>
        <color indexed="8"/>
        <rFont val="Calibri"/>
        <family val="2"/>
      </rPr>
      <t>Croatia</t>
    </r>
  </si>
  <si>
    <r>
      <rPr>
        <sz val="11"/>
        <color indexed="8"/>
        <rFont val="Calibri"/>
        <family val="2"/>
      </rPr>
      <t>Hungary</t>
    </r>
  </si>
  <si>
    <r>
      <rPr>
        <sz val="11"/>
        <color indexed="8"/>
        <rFont val="Calibri"/>
        <family val="2"/>
      </rPr>
      <t>Israel</t>
    </r>
  </si>
  <si>
    <r>
      <rPr>
        <sz val="11"/>
        <color indexed="8"/>
        <rFont val="Calibri"/>
        <family val="2"/>
      </rPr>
      <t>Japan</t>
    </r>
  </si>
  <si>
    <r>
      <rPr>
        <sz val="11"/>
        <color indexed="8"/>
        <rFont val="Calibri"/>
        <family val="2"/>
      </rPr>
      <t>Kosovo</t>
    </r>
  </si>
  <si>
    <r>
      <rPr>
        <sz val="11"/>
        <color indexed="8"/>
        <rFont val="Calibri"/>
        <family val="2"/>
      </rPr>
      <t>Kuwait</t>
    </r>
  </si>
  <si>
    <r>
      <rPr>
        <sz val="11"/>
        <color indexed="8"/>
        <rFont val="Calibri"/>
        <family val="2"/>
      </rPr>
      <t>Cayman Islands</t>
    </r>
  </si>
  <si>
    <r>
      <rPr>
        <sz val="11"/>
        <color indexed="8"/>
        <rFont val="Calibri"/>
        <family val="2"/>
      </rPr>
      <t>Lebanon</t>
    </r>
  </si>
  <si>
    <r>
      <rPr>
        <sz val="11"/>
        <color indexed="8"/>
        <rFont val="Calibri"/>
        <family val="2"/>
      </rPr>
      <t>Luxembourg</t>
    </r>
  </si>
  <si>
    <r>
      <rPr>
        <sz val="11"/>
        <color indexed="8"/>
        <rFont val="Calibri"/>
        <family val="2"/>
      </rPr>
      <t>Montenegro</t>
    </r>
  </si>
  <si>
    <r>
      <rPr>
        <sz val="11"/>
        <color indexed="8"/>
        <rFont val="Calibri"/>
        <family val="2"/>
      </rPr>
      <t>North Macedonia</t>
    </r>
  </si>
  <si>
    <r>
      <rPr>
        <sz val="11"/>
        <color indexed="8"/>
        <rFont val="Calibri"/>
        <family val="2"/>
      </rPr>
      <t>Norway</t>
    </r>
  </si>
  <si>
    <r>
      <rPr>
        <sz val="11"/>
        <color indexed="8"/>
        <rFont val="Calibri"/>
        <family val="2"/>
      </rPr>
      <t>Panama</t>
    </r>
  </si>
  <si>
    <r>
      <rPr>
        <sz val="11"/>
        <color indexed="8"/>
        <rFont val="Calibri"/>
        <family val="2"/>
      </rPr>
      <t>Poland</t>
    </r>
  </si>
  <si>
    <r>
      <rPr>
        <sz val="11"/>
        <color indexed="8"/>
        <rFont val="Calibri"/>
        <family val="2"/>
      </rPr>
      <t>Romania</t>
    </r>
  </si>
  <si>
    <r>
      <rPr>
        <sz val="11"/>
        <color indexed="8"/>
        <rFont val="Calibri"/>
        <family val="2"/>
      </rPr>
      <t>Slovenia</t>
    </r>
  </si>
  <si>
    <r>
      <rPr>
        <sz val="11"/>
        <color indexed="8"/>
        <rFont val="Calibri"/>
        <family val="2"/>
      </rPr>
      <t>United States of America</t>
    </r>
  </si>
  <si>
    <r>
      <rPr>
        <sz val="11"/>
        <color indexed="8"/>
        <rFont val="Calibri"/>
        <family val="2"/>
      </rPr>
      <t>Virgin Islands (British)</t>
    </r>
  </si>
  <si>
    <r>
      <rPr>
        <sz val="11"/>
        <color indexed="8"/>
        <rFont val="Calibri"/>
        <family val="2"/>
      </rPr>
      <t>Serbia</t>
    </r>
  </si>
  <si>
    <r>
      <rPr>
        <sz val="11"/>
        <color indexed="8"/>
        <rFont val="Calibri"/>
        <family val="2"/>
      </rPr>
      <t>International Organizations</t>
    </r>
  </si>
  <si>
    <r>
      <rPr>
        <sz val="11"/>
        <color indexed="8"/>
        <rFont val="Calibri"/>
        <family val="2"/>
      </rPr>
      <t>Other for reasons of confidentiality</t>
    </r>
  </si>
  <si>
    <r>
      <rPr>
        <b/>
        <sz val="11"/>
        <color indexed="8"/>
        <rFont val="Calibri"/>
        <family val="2"/>
      </rPr>
      <t>Total ID-liabilities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</si>
</sst>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  <numFmt numFmtId="170" formatCode="#,##0.000"/>
  </numFmts>
  <fonts count="46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Segoe UI"/>
      <family val="2"/>
    </font>
    <font>
      <sz val="12"/>
      <color indexed="8"/>
      <name val="Times New Roman"/>
      <family val="1"/>
    </font>
    <font>
      <b/>
      <sz val="12"/>
      <name val="Segoe U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63"/>
      <name val="Times New Roman"/>
      <family val="1"/>
    </font>
    <font>
      <b/>
      <sz val="12"/>
      <color indexed="63"/>
      <name val="Segoe UI"/>
      <family val="2"/>
    </font>
    <font>
      <sz val="10"/>
      <color indexed="8"/>
      <name val="Calibri"/>
      <family val="0"/>
    </font>
    <font>
      <b/>
      <i/>
      <sz val="11"/>
      <color indexed="8"/>
      <name val="Times New Roman"/>
      <family val="0"/>
    </font>
    <font>
      <b/>
      <sz val="18"/>
      <color indexed="8"/>
      <name val="Calibri"/>
      <family val="0"/>
    </font>
    <font>
      <sz val="9"/>
      <color indexed="63"/>
      <name val="Calibri"/>
      <family val="0"/>
    </font>
    <font>
      <sz val="14"/>
      <color indexed="8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2"/>
      <color rgb="FF212529"/>
      <name val="Times New Roman"/>
      <family val="1"/>
    </font>
    <font>
      <b/>
      <sz val="12"/>
      <color rgb="FF212529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 style="thick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ck"/>
    </border>
    <border>
      <left style="medium"/>
      <right style="thin"/>
      <top>
        <color indexed="63"/>
      </top>
      <bottom style="thick"/>
    </border>
    <border>
      <left style="medium"/>
      <right style="thin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44" fillId="33" borderId="1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7" fillId="0" borderId="0" xfId="53" applyAlignment="1" applyProtection="1">
      <alignment/>
      <protection/>
    </xf>
    <xf numFmtId="0" fontId="3" fillId="34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wrapText="1"/>
    </xf>
    <xf numFmtId="169" fontId="0" fillId="0" borderId="13" xfId="59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3" fillId="34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wrapText="1"/>
    </xf>
    <xf numFmtId="170" fontId="0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45" fillId="0" borderId="17" xfId="0" applyFont="1" applyFill="1" applyBorder="1" applyAlignment="1">
      <alignment horizontal="center" vertical="center" wrapText="1"/>
    </xf>
    <xf numFmtId="9" fontId="0" fillId="0" borderId="17" xfId="59" applyFont="1" applyFill="1" applyBorder="1" applyAlignment="1">
      <alignment/>
    </xf>
    <xf numFmtId="9" fontId="5" fillId="0" borderId="17" xfId="59" applyFont="1" applyFill="1" applyBorder="1" applyAlignment="1">
      <alignment/>
    </xf>
    <xf numFmtId="9" fontId="0" fillId="0" borderId="17" xfId="59" applyNumberFormat="1" applyFont="1" applyFill="1" applyBorder="1" applyAlignment="1">
      <alignment/>
    </xf>
    <xf numFmtId="0" fontId="6" fillId="34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170" fontId="5" fillId="0" borderId="23" xfId="0" applyNumberFormat="1" applyFont="1" applyFill="1" applyBorder="1" applyAlignment="1">
      <alignment/>
    </xf>
    <xf numFmtId="170" fontId="0" fillId="0" borderId="24" xfId="0" applyNumberFormat="1" applyFont="1" applyFill="1" applyBorder="1" applyAlignment="1">
      <alignment/>
    </xf>
    <xf numFmtId="170" fontId="5" fillId="0" borderId="25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9" fontId="0" fillId="0" borderId="26" xfId="59" applyFont="1" applyFill="1" applyBorder="1" applyAlignment="1">
      <alignment/>
    </xf>
    <xf numFmtId="9" fontId="0" fillId="0" borderId="23" xfId="59" applyFont="1" applyFill="1" applyBorder="1" applyAlignment="1">
      <alignment/>
    </xf>
    <xf numFmtId="9" fontId="0" fillId="0" borderId="27" xfId="59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7" borderId="21" xfId="0" applyFont="1" applyFill="1" applyBorder="1" applyAlignment="1">
      <alignment wrapText="1"/>
    </xf>
    <xf numFmtId="170" fontId="0" fillId="7" borderId="17" xfId="0" applyNumberFormat="1" applyFont="1" applyFill="1" applyBorder="1" applyAlignment="1">
      <alignment/>
    </xf>
    <xf numFmtId="9" fontId="0" fillId="7" borderId="17" xfId="59" applyFont="1" applyFill="1" applyBorder="1" applyAlignment="1">
      <alignment/>
    </xf>
    <xf numFmtId="9" fontId="0" fillId="7" borderId="26" xfId="59" applyFont="1" applyFill="1" applyBorder="1" applyAlignment="1">
      <alignment/>
    </xf>
    <xf numFmtId="0" fontId="45" fillId="0" borderId="28" xfId="0" applyFont="1" applyFill="1" applyBorder="1" applyAlignment="1">
      <alignment horizontal="center" vertical="center" wrapText="1"/>
    </xf>
    <xf numFmtId="170" fontId="0" fillId="0" borderId="17" xfId="0" applyNumberFormat="1" applyFont="1" applyBorder="1" applyAlignment="1">
      <alignment/>
    </xf>
    <xf numFmtId="9" fontId="0" fillId="0" borderId="17" xfId="59" applyFont="1" applyBorder="1" applyAlignment="1">
      <alignment/>
    </xf>
    <xf numFmtId="168" fontId="3" fillId="0" borderId="11" xfId="0" applyNumberFormat="1" applyFont="1" applyBorder="1" applyAlignment="1">
      <alignment horizontal="center"/>
    </xf>
    <xf numFmtId="0" fontId="0" fillId="2" borderId="21" xfId="0" applyFont="1" applyFill="1" applyBorder="1" applyAlignment="1">
      <alignment wrapText="1"/>
    </xf>
    <xf numFmtId="170" fontId="0" fillId="2" borderId="17" xfId="0" applyNumberFormat="1" applyFont="1" applyFill="1" applyBorder="1" applyAlignment="1">
      <alignment/>
    </xf>
    <xf numFmtId="170" fontId="0" fillId="2" borderId="24" xfId="0" applyNumberFormat="1" applyFont="1" applyFill="1" applyBorder="1" applyAlignment="1">
      <alignment/>
    </xf>
    <xf numFmtId="9" fontId="0" fillId="2" borderId="17" xfId="59" applyFont="1" applyFill="1" applyBorder="1" applyAlignment="1">
      <alignment/>
    </xf>
    <xf numFmtId="0" fontId="0" fillId="13" borderId="21" xfId="0" applyFont="1" applyFill="1" applyBorder="1" applyAlignment="1">
      <alignment wrapText="1"/>
    </xf>
    <xf numFmtId="170" fontId="0" fillId="13" borderId="17" xfId="0" applyNumberFormat="1" applyFont="1" applyFill="1" applyBorder="1" applyAlignment="1">
      <alignment/>
    </xf>
    <xf numFmtId="170" fontId="0" fillId="13" borderId="24" xfId="0" applyNumberFormat="1" applyFont="1" applyFill="1" applyBorder="1" applyAlignment="1">
      <alignment/>
    </xf>
    <xf numFmtId="9" fontId="0" fillId="13" borderId="17" xfId="59" applyFont="1" applyFill="1" applyBorder="1" applyAlignment="1">
      <alignment/>
    </xf>
    <xf numFmtId="0" fontId="2" fillId="14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13" borderId="2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FDI stock, in billion euros, 2012-2020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0925"/>
          <c:w val="0.931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'IHD 2012-T12021s'!$C$3</c:f>
              <c:strCache>
                <c:ptCount val="1"/>
                <c:pt idx="0">
                  <c:v>FDI in Billion Euros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'IHD 2012-T12021s'!$B$4:$B$12</c:f>
              <c:numCache/>
            </c:numRef>
          </c:cat>
          <c:val>
            <c:numRef>
              <c:f>'IHD 2012-T12021s'!$C$4:$C$12</c:f>
              <c:numCache/>
            </c:numRef>
          </c:val>
        </c:ser>
        <c:axId val="24542251"/>
        <c:axId val="19553668"/>
      </c:barChart>
      <c:catAx>
        <c:axId val="24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3668"/>
        <c:crosses val="autoZero"/>
        <c:auto val="1"/>
        <c:lblOffset val="100"/>
        <c:tickLblSkip val="1"/>
        <c:noMultiLvlLbl val="0"/>
      </c:catAx>
      <c:valAx>
        <c:axId val="19553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solidFill>
                      <a:srgbClr val="000000"/>
                    </a:solidFill>
                  </a:rPr>
                  <a:t>Value in billions of euros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Countries of origin with the highest share of FDIs, performance over the years</a:t>
            </a:r>
          </a:p>
        </c:rich>
      </c:tx>
      <c:layout>
        <c:manualLayout>
          <c:xMode val="factor"/>
          <c:yMode val="factor"/>
          <c:x val="0.102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7"/>
          <c:w val="0.7425"/>
          <c:h val="0.7915"/>
        </c:manualLayout>
      </c:layout>
      <c:lineChart>
        <c:grouping val="standard"/>
        <c:varyColors val="0"/>
        <c:ser>
          <c:idx val="1"/>
          <c:order val="0"/>
          <c:tx>
            <c:strRef>
              <c:f>'Pesha ne vite'!$C$5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'Pesha ne vite'!$D$3:$Q$3</c:f>
              <c:numCache/>
            </c:numRef>
          </c:cat>
          <c:val>
            <c:numRef>
              <c:f>'Pesha ne vite'!$D$5:$Q$5</c:f>
              <c:numCache/>
            </c:numRef>
          </c:val>
          <c:smooth val="0"/>
        </c:ser>
        <c:ser>
          <c:idx val="4"/>
          <c:order val="1"/>
          <c:tx>
            <c:strRef>
              <c:f>'Pesha ne vite'!$C$8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'Pesha ne vite'!$D$3:$Q$3</c:f>
              <c:numCache/>
            </c:numRef>
          </c:cat>
          <c:val>
            <c:numRef>
              <c:f>'Pesha ne vite'!$D$8:$Q$8</c:f>
              <c:numCache/>
            </c:numRef>
          </c:val>
          <c:smooth val="0"/>
        </c:ser>
        <c:ser>
          <c:idx val="5"/>
          <c:order val="2"/>
          <c:tx>
            <c:strRef>
              <c:f>'Pesha ne vite'!$C$9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'Pesha ne vite'!$D$3:$Q$3</c:f>
              <c:numCache/>
            </c:numRef>
          </c:cat>
          <c:val>
            <c:numRef>
              <c:f>'Pesha ne vite'!$D$9:$Q$9</c:f>
              <c:numCache/>
            </c:numRef>
          </c:val>
          <c:smooth val="0"/>
        </c:ser>
        <c:ser>
          <c:idx val="6"/>
          <c:order val="3"/>
          <c:tx>
            <c:strRef>
              <c:f>'Pesha ne vite'!$C$10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'Pesha ne vite'!$D$3:$Q$3</c:f>
              <c:numCache/>
            </c:numRef>
          </c:cat>
          <c:val>
            <c:numRef>
              <c:f>'Pesha ne vite'!$D$10:$Q$10</c:f>
              <c:numCache/>
            </c:numRef>
          </c:val>
          <c:smooth val="0"/>
        </c:ser>
        <c:ser>
          <c:idx val="0"/>
          <c:order val="4"/>
          <c:tx>
            <c:strRef>
              <c:f>'Pesha ne vite'!$C$19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'Pesha ne vite'!$E$19:$Q$19</c:f>
              <c:numCache/>
            </c:numRef>
          </c:val>
          <c:smooth val="0"/>
        </c:ser>
        <c:ser>
          <c:idx val="2"/>
          <c:order val="5"/>
          <c:tx>
            <c:strRef>
              <c:f>'Pesha ne vite'!$C$23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'Pesha ne vite'!$E$23:$Q$23</c:f>
              <c:numCache/>
            </c:numRef>
          </c:val>
          <c:smooth val="0"/>
        </c:ser>
        <c:ser>
          <c:idx val="3"/>
          <c:order val="6"/>
          <c:tx>
            <c:strRef>
              <c:f>'Pesha ne vite'!$C$32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'Pesha ne vite'!$E$32:$Q$32</c:f>
              <c:numCache/>
            </c:numRef>
          </c:val>
          <c:smooth val="0"/>
        </c:ser>
        <c:ser>
          <c:idx val="7"/>
          <c:order val="7"/>
          <c:tx>
            <c:strRef>
              <c:f>'Pesha ne vite'!$C$38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'Pesha ne vite'!$E$38:$Q$38</c:f>
              <c:numCache/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544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5"/>
          <c:y val="0.8185"/>
          <c:w val="0.6965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Annual change in% of FDI Stock, 2013-2020  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5"/>
          <c:w val="0.971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'Rritja IHD 2013-20'!$E$3</c:f>
              <c:strCache>
                <c:ptCount val="1"/>
                <c:pt idx="0">
                  <c:v>Annual change in 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'Rritja IHD 2013-20'!$D$5:$D$12</c:f>
              <c:numCache/>
            </c:numRef>
          </c:cat>
          <c:val>
            <c:numRef>
              <c:f>'Rritja IHD 2013-20'!$E$5:$E$12</c:f>
              <c:numCache/>
            </c:numRef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  <c:max val="0.16000000000000003"/>
          <c:min val="0.03000000000000000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765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FDI stock 2014, by country of origin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"/>
          <c:y val="0.09225"/>
          <c:w val="0.43775"/>
          <c:h val="0.91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DD9C3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'Pesha 2014'!$C$6:$C$15</c:f>
              <c:strCache/>
            </c:strRef>
          </c:cat>
          <c:val>
            <c:numRef>
              <c:f>'Pesha 2014'!$D$6:$D$15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FDI stock 2015, by country of origin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"/>
          <c:y val="0.093"/>
          <c:w val="0.4415"/>
          <c:h val="0.9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DD9C3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'Pesha 2015'!$C$4:$C$14</c:f>
              <c:strCache/>
            </c:strRef>
          </c:cat>
          <c:val>
            <c:numRef>
              <c:f>'Pesha 2015'!$D$4:$D$14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FDI stock 2016, by country of origin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25"/>
          <c:y val="0.09225"/>
          <c:w val="0.43925"/>
          <c:h val="0.91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DD9C3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'Pesha 2016'!$C$4:$C$14</c:f>
              <c:strCache/>
            </c:strRef>
          </c:cat>
          <c:val>
            <c:numRef>
              <c:f>'Pesha 2016'!$D$4:$D$14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FDI stock 2017, by country of origin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75"/>
          <c:y val="0.09225"/>
          <c:w val="0.441"/>
          <c:h val="0.9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DD9C3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'Pesha 2017'!$C$4:$C$13</c:f>
              <c:strCache/>
            </c:strRef>
          </c:cat>
          <c:val>
            <c:numRef>
              <c:f>'Pesha 2017'!$D$4:$D$13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FDI stock 2018, by country of origin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75"/>
          <c:y val="0.09225"/>
          <c:w val="0.441"/>
          <c:h val="0.9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DD9C3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'Pesha 2018'!$C$4:$C$13</c:f>
              <c:strCache/>
            </c:strRef>
          </c:cat>
          <c:val>
            <c:numRef>
              <c:f>'Pesha 2018'!$D$4:$D$13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FDI stock 2019, by country of origin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092"/>
          <c:w val="0.49625"/>
          <c:h val="0.9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DD9C3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'Pesha 2019'!$C$4:$C$14</c:f>
              <c:strCache/>
            </c:strRef>
          </c:cat>
          <c:val>
            <c:numRef>
              <c:f>'Pesha 2019'!$D$4:$D$14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FDI stock 2020, by country of origin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"/>
          <c:y val="0.09275"/>
          <c:w val="0.58025"/>
          <c:h val="0.9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DD9C3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'Pesha 2020'!$B$5:$B$14</c:f>
              <c:strCache/>
            </c:strRef>
          </c:cat>
          <c:val>
            <c:numRef>
              <c:f>'Pesha 2020'!$C$5:$C$14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</xdr:row>
      <xdr:rowOff>66675</xdr:rowOff>
    </xdr:from>
    <xdr:to>
      <xdr:col>14</xdr:col>
      <xdr:colOff>238125</xdr:colOff>
      <xdr:row>16</xdr:row>
      <xdr:rowOff>57150</xdr:rowOff>
    </xdr:to>
    <xdr:graphicFrame>
      <xdr:nvGraphicFramePr>
        <xdr:cNvPr id="1" name="Chart 4"/>
        <xdr:cNvGraphicFramePr/>
      </xdr:nvGraphicFramePr>
      <xdr:xfrm>
        <a:off x="4657725" y="257175"/>
        <a:ext cx="63150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1</xdr:row>
      <xdr:rowOff>123825</xdr:rowOff>
    </xdr:from>
    <xdr:to>
      <xdr:col>26</xdr:col>
      <xdr:colOff>19050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7296150" y="314325"/>
        <a:ext cx="45720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28575</xdr:rowOff>
    </xdr:from>
    <xdr:to>
      <xdr:col>13</xdr:col>
      <xdr:colOff>504825</xdr:colOff>
      <xdr:row>13</xdr:row>
      <xdr:rowOff>47625</xdr:rowOff>
    </xdr:to>
    <xdr:graphicFrame>
      <xdr:nvGraphicFramePr>
        <xdr:cNvPr id="1" name="Chart 3"/>
        <xdr:cNvGraphicFramePr/>
      </xdr:nvGraphicFramePr>
      <xdr:xfrm>
        <a:off x="5143500" y="219075"/>
        <a:ext cx="45529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</xdr:row>
      <xdr:rowOff>95250</xdr:rowOff>
    </xdr:from>
    <xdr:to>
      <xdr:col>17</xdr:col>
      <xdr:colOff>447675</xdr:colOff>
      <xdr:row>48</xdr:row>
      <xdr:rowOff>219075</xdr:rowOff>
    </xdr:to>
    <xdr:graphicFrame>
      <xdr:nvGraphicFramePr>
        <xdr:cNvPr id="1" name="Chart 3"/>
        <xdr:cNvGraphicFramePr/>
      </xdr:nvGraphicFramePr>
      <xdr:xfrm>
        <a:off x="4638675" y="285750"/>
        <a:ext cx="62960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38100</xdr:rowOff>
    </xdr:from>
    <xdr:to>
      <xdr:col>16</xdr:col>
      <xdr:colOff>28575</xdr:colOff>
      <xdr:row>47</xdr:row>
      <xdr:rowOff>190500</xdr:rowOff>
    </xdr:to>
    <xdr:graphicFrame>
      <xdr:nvGraphicFramePr>
        <xdr:cNvPr id="1" name="Chart 1"/>
        <xdr:cNvGraphicFramePr/>
      </xdr:nvGraphicFramePr>
      <xdr:xfrm>
        <a:off x="4391025" y="228600"/>
        <a:ext cx="62960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180975</xdr:rowOff>
    </xdr:from>
    <xdr:to>
      <xdr:col>16</xdr:col>
      <xdr:colOff>419100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5238750" y="180975"/>
        <a:ext cx="62960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17</xdr:col>
      <xdr:colOff>200025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5629275" y="190500"/>
        <a:ext cx="62960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17</xdr:col>
      <xdr:colOff>200025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5629275" y="190500"/>
        <a:ext cx="62960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47625</xdr:rowOff>
    </xdr:from>
    <xdr:to>
      <xdr:col>14</xdr:col>
      <xdr:colOff>352425</xdr:colOff>
      <xdr:row>47</xdr:row>
      <xdr:rowOff>190500</xdr:rowOff>
    </xdr:to>
    <xdr:graphicFrame>
      <xdr:nvGraphicFramePr>
        <xdr:cNvPr id="1" name="Chart 1"/>
        <xdr:cNvGraphicFramePr/>
      </xdr:nvGraphicFramePr>
      <xdr:xfrm>
        <a:off x="4981575" y="47625"/>
        <a:ext cx="55816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57150</xdr:rowOff>
    </xdr:from>
    <xdr:to>
      <xdr:col>13</xdr:col>
      <xdr:colOff>571500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400675" y="247650"/>
        <a:ext cx="4829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albania.org/?crd=0,8,1,8,0,17027&amp;uni=20210629112412809112566635344936&amp;ln=1&amp;mode=alon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albania.org/?crd=0,8,1,8,0,17027&amp;uni=20210629112412809112566635344936&amp;ln=1&amp;mode=alone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albania.org/?crd=0,8,1,8,0,17027&amp;uni=20210629112412809112566635344936&amp;ln=1&amp;mode=alone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albania.org/?crd=0,8,1,8,0,17027&amp;uni=20210629112412809112566635344936&amp;ln=1&amp;mode=alon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albania.org/?crd=0,8,1,8,0,17027&amp;uni=20210629112412809112566635344936&amp;ln=1&amp;mode=alon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albania.org/?crd=0,8,1,8,0,17027&amp;uni=20210629112412809112566635344936&amp;ln=1&amp;mode=alone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albania.org/?crd=0,8,1,8,0,17027&amp;uni=20210629112412809112566635344936&amp;ln=1&amp;mode=alone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albania.org/?crd=0,8,1,8,0,17027&amp;uni=20210629112412809112566635344936&amp;ln=1&amp;mode=alone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albania.org/?crd=0,8,1,8,0,17027&amp;uni=20210629112412809112566635344936&amp;ln=1&amp;mode=alone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albania.org/?crd=0,8,1,8,0,17027&amp;uni=20210629112412809112566635344936&amp;ln=1&amp;mode=alone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albania.org/?crd=0,8,1,8,0,17027&amp;uni=20210629112412809112566635344936&amp;ln=1&amp;mode=alone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91" zoomScaleSheetLayoutView="91" zoomScalePageLayoutView="0" workbookViewId="0" topLeftCell="A2">
      <selection activeCell="C15" sqref="C15"/>
    </sheetView>
  </sheetViews>
  <sheetFormatPr defaultColWidth="9.140625" defaultRowHeight="15"/>
  <cols>
    <col min="1" max="1" width="2.7109375" style="0" customWidth="1"/>
    <col min="2" max="2" width="22.57421875" style="16" customWidth="1"/>
    <col min="3" max="3" width="17.00390625" style="0" customWidth="1"/>
    <col min="4" max="4" width="10.28125" style="0" customWidth="1"/>
    <col min="5" max="5" width="9.7109375" style="0" customWidth="1"/>
    <col min="7" max="7" width="9.140625" style="0" customWidth="1"/>
    <col min="9" max="9" width="11.28125" style="0" customWidth="1"/>
    <col min="11" max="11" width="22.28125" style="0" customWidth="1"/>
    <col min="13" max="13" width="10.28125" style="0" customWidth="1"/>
  </cols>
  <sheetData>
    <row r="2" spans="1:3" ht="16.5" thickBot="1">
      <c r="A2" s="1"/>
      <c r="B2" s="14" t="s">
        <v>63</v>
      </c>
      <c r="C2" s="7"/>
    </row>
    <row r="3" spans="1:3" ht="32.25" thickBot="1">
      <c r="A3" s="6"/>
      <c r="B3" s="17" t="s">
        <v>70</v>
      </c>
      <c r="C3" s="11" t="s">
        <v>32</v>
      </c>
    </row>
    <row r="4" spans="1:3" ht="17.25" thickBot="1" thickTop="1">
      <c r="A4" s="6"/>
      <c r="B4" s="18">
        <v>2012</v>
      </c>
      <c r="C4" s="8">
        <v>3.9</v>
      </c>
    </row>
    <row r="5" spans="1:3" ht="17.25" thickBot="1" thickTop="1">
      <c r="A5" s="6"/>
      <c r="B5" s="19">
        <v>2013</v>
      </c>
      <c r="C5" s="9">
        <v>4.1</v>
      </c>
    </row>
    <row r="6" spans="1:3" ht="17.25" thickBot="1" thickTop="1">
      <c r="A6" s="6"/>
      <c r="B6" s="19">
        <v>2014</v>
      </c>
      <c r="C6" s="9">
        <v>4.56</v>
      </c>
    </row>
    <row r="7" spans="1:3" ht="17.25" thickBot="1" thickTop="1">
      <c r="A7" s="6"/>
      <c r="B7" s="19">
        <v>2015</v>
      </c>
      <c r="C7" s="9">
        <v>4.98</v>
      </c>
    </row>
    <row r="8" spans="1:3" ht="17.25" thickBot="1" thickTop="1">
      <c r="A8" s="6"/>
      <c r="B8" s="19">
        <v>2016</v>
      </c>
      <c r="C8" s="9">
        <v>5.67</v>
      </c>
    </row>
    <row r="9" spans="1:3" ht="17.25" thickBot="1" thickTop="1">
      <c r="A9" s="6"/>
      <c r="B9" s="19">
        <v>2017</v>
      </c>
      <c r="C9" s="9">
        <v>6.45</v>
      </c>
    </row>
    <row r="10" spans="1:3" ht="17.25" thickBot="1" thickTop="1">
      <c r="A10" s="2"/>
      <c r="B10" s="19">
        <v>2018</v>
      </c>
      <c r="C10" s="9">
        <v>7.45</v>
      </c>
    </row>
    <row r="11" spans="2:3" ht="17.25" thickBot="1" thickTop="1">
      <c r="B11" s="19">
        <v>2019</v>
      </c>
      <c r="C11" s="9">
        <v>8.14</v>
      </c>
    </row>
    <row r="12" spans="2:3" ht="17.25" thickBot="1" thickTop="1">
      <c r="B12" s="19">
        <v>2020</v>
      </c>
      <c r="C12" s="9">
        <v>8.82</v>
      </c>
    </row>
    <row r="13" spans="2:3" ht="17.25" thickBot="1" thickTop="1">
      <c r="B13" s="19" t="s">
        <v>64</v>
      </c>
      <c r="C13" s="53">
        <f>C12-C4</f>
        <v>4.92</v>
      </c>
    </row>
    <row r="14" spans="2:3" ht="15.75" thickTop="1">
      <c r="B14" s="20" t="s">
        <v>36</v>
      </c>
      <c r="C14" s="10" t="s">
        <v>71</v>
      </c>
    </row>
    <row r="15" spans="2:3" ht="30">
      <c r="B15" s="20" t="s">
        <v>1</v>
      </c>
      <c r="C15" t="s">
        <v>72</v>
      </c>
    </row>
    <row r="18" ht="15">
      <c r="C18" s="3"/>
    </row>
    <row r="19" ht="15">
      <c r="M19" s="3"/>
    </row>
    <row r="20" ht="15">
      <c r="M20" s="3"/>
    </row>
    <row r="21" spans="2:13" ht="15">
      <c r="B21" s="20"/>
      <c r="M21" s="3"/>
    </row>
  </sheetData>
  <sheetProtection/>
  <hyperlinks>
    <hyperlink ref="C14" r:id="rId1" display="https://www.bankofalbania.org/?crd=0,8,1,8,0,17027&amp;uni=20210629112412809112566635344936&amp;ln=1&amp;mode=alone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47"/>
  <sheetViews>
    <sheetView view="pageBreakPreview" zoomScale="60" zoomScalePageLayoutView="0" workbookViewId="0" topLeftCell="A1">
      <selection activeCell="C47" sqref="C47"/>
    </sheetView>
  </sheetViews>
  <sheetFormatPr defaultColWidth="9.140625" defaultRowHeight="15"/>
  <cols>
    <col min="2" max="2" width="28.28125" style="0" customWidth="1"/>
    <col min="3" max="3" width="16.140625" style="0" customWidth="1"/>
    <col min="4" max="4" width="9.00390625" style="0" customWidth="1"/>
  </cols>
  <sheetData>
    <row r="1" ht="15">
      <c r="C1" s="3"/>
    </row>
    <row r="2" spans="2:3" ht="15">
      <c r="B2" s="15" t="s">
        <v>50</v>
      </c>
      <c r="C2" s="3"/>
    </row>
    <row r="3" spans="2:3" ht="17.25">
      <c r="B3" s="25" t="s">
        <v>2</v>
      </c>
      <c r="C3" s="27" t="s">
        <v>59</v>
      </c>
    </row>
    <row r="4" spans="2:3" ht="15" hidden="1">
      <c r="B4" s="24" t="s">
        <v>49</v>
      </c>
      <c r="C4" s="26" t="e">
        <f>#REF!/8818.57</f>
        <v>#REF!</v>
      </c>
    </row>
    <row r="5" spans="2:3" ht="15">
      <c r="B5" s="22" t="s">
        <v>148</v>
      </c>
      <c r="C5" s="28">
        <v>0.1888061216274294</v>
      </c>
    </row>
    <row r="6" spans="2:3" ht="15">
      <c r="B6" s="22" t="s">
        <v>149</v>
      </c>
      <c r="C6" s="28">
        <v>0.1612959924341475</v>
      </c>
    </row>
    <row r="7" spans="2:3" ht="15">
      <c r="B7" s="22" t="s">
        <v>6</v>
      </c>
      <c r="C7" s="28">
        <v>0.12806951693982133</v>
      </c>
    </row>
    <row r="8" spans="2:3" ht="15">
      <c r="B8" s="22" t="s">
        <v>19</v>
      </c>
      <c r="C8" s="28">
        <v>0.09908409186523438</v>
      </c>
    </row>
    <row r="9" spans="2:3" ht="15">
      <c r="B9" s="22" t="s">
        <v>30</v>
      </c>
      <c r="C9" s="28">
        <v>0.07175993386682876</v>
      </c>
    </row>
    <row r="10" spans="2:4" ht="15">
      <c r="B10" s="22" t="s">
        <v>3</v>
      </c>
      <c r="C10" s="28">
        <v>0.06816184483425318</v>
      </c>
      <c r="D10" t="s">
        <v>51</v>
      </c>
    </row>
    <row r="11" spans="2:3" ht="15">
      <c r="B11" s="22" t="s">
        <v>150</v>
      </c>
      <c r="C11" s="28">
        <v>0.06077062380862203</v>
      </c>
    </row>
    <row r="12" spans="2:3" ht="15">
      <c r="B12" s="22" t="s">
        <v>15</v>
      </c>
      <c r="C12" s="28">
        <v>0.06013560021636161</v>
      </c>
    </row>
    <row r="13" spans="2:3" ht="15">
      <c r="B13" s="22" t="s">
        <v>151</v>
      </c>
      <c r="C13" s="28">
        <v>0.03839511394704583</v>
      </c>
    </row>
    <row r="14" spans="2:3" ht="15">
      <c r="B14" s="22" t="s">
        <v>52</v>
      </c>
      <c r="C14" s="28">
        <v>0.12352342840165693</v>
      </c>
    </row>
    <row r="15" spans="2:3" ht="15" hidden="1">
      <c r="B15" s="22" t="s">
        <v>9</v>
      </c>
      <c r="C15" s="28" t="e">
        <f>#REF!/8818.57</f>
        <v>#REF!</v>
      </c>
    </row>
    <row r="16" spans="2:3" ht="15" hidden="1">
      <c r="B16" s="22" t="s">
        <v>11</v>
      </c>
      <c r="C16" s="28" t="e">
        <f>#REF!/8818.57</f>
        <v>#REF!</v>
      </c>
    </row>
    <row r="17" spans="2:3" ht="30" hidden="1">
      <c r="B17" s="22" t="s">
        <v>45</v>
      </c>
      <c r="C17" s="28" t="e">
        <f>#REF!/8818.57</f>
        <v>#REF!</v>
      </c>
    </row>
    <row r="18" spans="2:3" ht="15" hidden="1">
      <c r="B18" s="22" t="s">
        <v>21</v>
      </c>
      <c r="C18" s="28" t="e">
        <f>#REF!/8818.57</f>
        <v>#REF!</v>
      </c>
    </row>
    <row r="19" spans="2:3" ht="15" hidden="1">
      <c r="B19" s="22" t="s">
        <v>17</v>
      </c>
      <c r="C19" s="28" t="e">
        <f>#REF!/8818.57</f>
        <v>#REF!</v>
      </c>
    </row>
    <row r="20" spans="2:3" ht="15" hidden="1">
      <c r="B20" s="22" t="s">
        <v>40</v>
      </c>
      <c r="C20" s="28" t="e">
        <f>#REF!/8818.57</f>
        <v>#REF!</v>
      </c>
    </row>
    <row r="21" spans="2:3" ht="15" hidden="1">
      <c r="B21" s="22" t="s">
        <v>23</v>
      </c>
      <c r="C21" s="28" t="e">
        <f>#REF!/8818.57</f>
        <v>#REF!</v>
      </c>
    </row>
    <row r="22" spans="2:3" ht="30" hidden="1">
      <c r="B22" s="22" t="s">
        <v>48</v>
      </c>
      <c r="C22" s="28" t="e">
        <f>#REF!/8818.57</f>
        <v>#REF!</v>
      </c>
    </row>
    <row r="23" spans="2:3" ht="15" hidden="1">
      <c r="B23" s="22" t="s">
        <v>43</v>
      </c>
      <c r="C23" s="28" t="e">
        <f>#REF!/8818.57</f>
        <v>#REF!</v>
      </c>
    </row>
    <row r="24" spans="2:3" ht="15" hidden="1">
      <c r="B24" s="22" t="s">
        <v>47</v>
      </c>
      <c r="C24" s="28" t="e">
        <f>#REF!/8818.57</f>
        <v>#REF!</v>
      </c>
    </row>
    <row r="25" spans="2:3" ht="15" hidden="1">
      <c r="B25" s="22" t="s">
        <v>29</v>
      </c>
      <c r="C25" s="28" t="e">
        <f>#REF!/8818.57</f>
        <v>#REF!</v>
      </c>
    </row>
    <row r="26" spans="2:3" ht="15" hidden="1">
      <c r="B26" s="22" t="s">
        <v>31</v>
      </c>
      <c r="C26" s="28" t="e">
        <f>#REF!/8818.57</f>
        <v>#REF!</v>
      </c>
    </row>
    <row r="27" spans="2:3" ht="15" hidden="1">
      <c r="B27" s="22" t="s">
        <v>38</v>
      </c>
      <c r="C27" s="28" t="e">
        <f>#REF!/8818.57</f>
        <v>#REF!</v>
      </c>
    </row>
    <row r="28" spans="2:3" ht="15" hidden="1">
      <c r="B28" s="22" t="s">
        <v>16</v>
      </c>
      <c r="C28" s="28" t="e">
        <f>#REF!/8818.57</f>
        <v>#REF!</v>
      </c>
    </row>
    <row r="29" spans="2:3" ht="15" hidden="1">
      <c r="B29" s="22" t="s">
        <v>24</v>
      </c>
      <c r="C29" s="28" t="e">
        <f>#REF!/8818.57</f>
        <v>#REF!</v>
      </c>
    </row>
    <row r="30" spans="2:3" ht="15" hidden="1">
      <c r="B30" s="22" t="s">
        <v>26</v>
      </c>
      <c r="C30" s="28" t="e">
        <f>#REF!/8818.57</f>
        <v>#REF!</v>
      </c>
    </row>
    <row r="31" spans="2:3" ht="15" hidden="1">
      <c r="B31" s="22" t="s">
        <v>27</v>
      </c>
      <c r="C31" s="28" t="e">
        <f>#REF!/8818.57</f>
        <v>#REF!</v>
      </c>
    </row>
    <row r="32" spans="2:3" ht="15" hidden="1">
      <c r="B32" s="22" t="s">
        <v>25</v>
      </c>
      <c r="C32" s="28" t="e">
        <f>#REF!/8818.57</f>
        <v>#REF!</v>
      </c>
    </row>
    <row r="33" spans="2:3" ht="15" hidden="1">
      <c r="B33" s="22" t="s">
        <v>4</v>
      </c>
      <c r="C33" s="28" t="e">
        <f>#REF!/8818.57</f>
        <v>#REF!</v>
      </c>
    </row>
    <row r="34" spans="2:3" ht="15" hidden="1">
      <c r="B34" s="22" t="s">
        <v>12</v>
      </c>
      <c r="C34" s="28" t="e">
        <f>#REF!/8818.57</f>
        <v>#REF!</v>
      </c>
    </row>
    <row r="35" spans="2:3" ht="15" hidden="1">
      <c r="B35" s="22" t="s">
        <v>8</v>
      </c>
      <c r="C35" s="28" t="e">
        <f>#REF!/8818.57</f>
        <v>#REF!</v>
      </c>
    </row>
    <row r="36" spans="2:3" ht="15" hidden="1">
      <c r="B36" s="22" t="s">
        <v>39</v>
      </c>
      <c r="C36" s="28" t="e">
        <f>#REF!/8818.57</f>
        <v>#REF!</v>
      </c>
    </row>
    <row r="37" spans="2:3" ht="15" hidden="1">
      <c r="B37" s="22" t="s">
        <v>42</v>
      </c>
      <c r="C37" s="28" t="e">
        <f>#REF!/8818.57</f>
        <v>#REF!</v>
      </c>
    </row>
    <row r="38" spans="2:3" ht="15" hidden="1">
      <c r="B38" s="22" t="s">
        <v>28</v>
      </c>
      <c r="C38" s="28" t="e">
        <f>#REF!/8818.57</f>
        <v>#REF!</v>
      </c>
    </row>
    <row r="39" spans="2:3" ht="15" hidden="1">
      <c r="B39" s="22" t="s">
        <v>18</v>
      </c>
      <c r="C39" s="28" t="e">
        <f>#REF!/8818.57</f>
        <v>#REF!</v>
      </c>
    </row>
    <row r="40" spans="2:3" ht="15" hidden="1">
      <c r="B40" s="22" t="s">
        <v>13</v>
      </c>
      <c r="C40" s="28" t="e">
        <f>#REF!/8818.57</f>
        <v>#REF!</v>
      </c>
    </row>
    <row r="41" spans="2:3" ht="15" hidden="1">
      <c r="B41" s="22" t="s">
        <v>10</v>
      </c>
      <c r="C41" s="28" t="e">
        <f>#REF!/8818.57</f>
        <v>#REF!</v>
      </c>
    </row>
    <row r="42" spans="2:3" ht="15" hidden="1">
      <c r="B42" s="22" t="s">
        <v>46</v>
      </c>
      <c r="C42" s="28" t="e">
        <f>#REF!/8818.57</f>
        <v>#REF!</v>
      </c>
    </row>
    <row r="43" spans="2:3" ht="15" hidden="1">
      <c r="B43" s="22" t="s">
        <v>20</v>
      </c>
      <c r="C43" s="28" t="e">
        <f>#REF!/8818.57</f>
        <v>#REF!</v>
      </c>
    </row>
    <row r="44" spans="2:3" ht="15" hidden="1">
      <c r="B44" s="22" t="s">
        <v>22</v>
      </c>
      <c r="C44" s="28" t="e">
        <f>#REF!/8818.57</f>
        <v>#REF!</v>
      </c>
    </row>
    <row r="45" spans="2:3" ht="15" hidden="1">
      <c r="B45" s="22" t="s">
        <v>41</v>
      </c>
      <c r="C45" s="28" t="e">
        <f>#REF!/8818.57</f>
        <v>#REF!</v>
      </c>
    </row>
    <row r="46" spans="2:3" ht="15">
      <c r="B46" s="20" t="s">
        <v>36</v>
      </c>
      <c r="C46" s="10" t="s">
        <v>152</v>
      </c>
    </row>
    <row r="47" spans="2:3" ht="15">
      <c r="B47" s="20" t="s">
        <v>1</v>
      </c>
      <c r="C47" t="s">
        <v>153</v>
      </c>
    </row>
  </sheetData>
  <sheetProtection/>
  <hyperlinks>
    <hyperlink ref="C46" r:id="rId1" display="https://www.bankofalbania.org/?crd=0,8,1,8,0,17027&amp;uni=20210629112412809112566635344936&amp;ln=1&amp;mode=alone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C2:Q47"/>
  <sheetViews>
    <sheetView view="pageBreakPreview" zoomScaleSheetLayoutView="100" zoomScalePageLayoutView="0" workbookViewId="0" topLeftCell="A13">
      <selection activeCell="C27" sqref="C27"/>
    </sheetView>
  </sheetViews>
  <sheetFormatPr defaultColWidth="9.140625" defaultRowHeight="15"/>
  <cols>
    <col min="1" max="1" width="4.00390625" style="0" customWidth="1"/>
    <col min="2" max="2" width="3.140625" style="0" customWidth="1"/>
    <col min="3" max="3" width="24.8515625" style="0" customWidth="1"/>
    <col min="4" max="4" width="0" style="0" hidden="1" customWidth="1"/>
    <col min="5" max="5" width="9.00390625" style="0" customWidth="1"/>
    <col min="6" max="6" width="0" style="0" hidden="1" customWidth="1"/>
    <col min="7" max="7" width="9.00390625" style="0" customWidth="1"/>
    <col min="8" max="8" width="0" style="0" hidden="1" customWidth="1"/>
    <col min="9" max="9" width="9.00390625" style="0" customWidth="1"/>
    <col min="10" max="10" width="0" style="0" hidden="1" customWidth="1"/>
    <col min="11" max="11" width="9.00390625" style="0" customWidth="1"/>
    <col min="12" max="12" width="0" style="0" hidden="1" customWidth="1"/>
    <col min="14" max="14" width="0" style="0" hidden="1" customWidth="1"/>
    <col min="16" max="16" width="0" style="0" hidden="1" customWidth="1"/>
  </cols>
  <sheetData>
    <row r="2" spans="3:11" ht="15.75" thickBot="1">
      <c r="C2" s="4" t="s">
        <v>69</v>
      </c>
      <c r="D2" s="4"/>
      <c r="E2" s="4"/>
      <c r="F2" s="5"/>
      <c r="G2" s="5"/>
      <c r="H2" s="5"/>
      <c r="I2" s="5"/>
      <c r="J2" s="5"/>
      <c r="K2" s="5"/>
    </row>
    <row r="3" spans="3:17" ht="18" thickBot="1">
      <c r="C3" s="31" t="s">
        <v>65</v>
      </c>
      <c r="D3" s="32">
        <v>2014</v>
      </c>
      <c r="E3" s="32">
        <v>2014</v>
      </c>
      <c r="F3" s="32">
        <v>2015</v>
      </c>
      <c r="G3" s="32">
        <v>2015</v>
      </c>
      <c r="H3" s="32">
        <v>2016</v>
      </c>
      <c r="I3" s="32">
        <v>2016</v>
      </c>
      <c r="J3" s="32">
        <v>2017</v>
      </c>
      <c r="K3" s="32">
        <v>2017</v>
      </c>
      <c r="L3" s="32">
        <v>2018</v>
      </c>
      <c r="M3" s="32">
        <v>2018</v>
      </c>
      <c r="N3" s="32">
        <v>2019</v>
      </c>
      <c r="O3" s="32">
        <v>2019</v>
      </c>
      <c r="P3" s="32">
        <v>2020</v>
      </c>
      <c r="Q3" s="33">
        <v>2020</v>
      </c>
    </row>
    <row r="4" spans="3:17" ht="15.75" thickTop="1">
      <c r="C4" s="34" t="s">
        <v>154</v>
      </c>
      <c r="D4" s="23">
        <v>16.9</v>
      </c>
      <c r="E4" s="26">
        <f>D4/4563.52</f>
        <v>0.0037032816773017313</v>
      </c>
      <c r="F4" s="23">
        <v>18.97</v>
      </c>
      <c r="G4" s="26">
        <f>F4/4981.7</f>
        <v>0.0038079370496015416</v>
      </c>
      <c r="H4" s="23">
        <v>19.29</v>
      </c>
      <c r="I4" s="26">
        <f>H4/5677.26</f>
        <v>0.0033977658236543683</v>
      </c>
      <c r="J4" s="23">
        <v>19.3</v>
      </c>
      <c r="K4" s="26">
        <f>J4/6456.09</f>
        <v>0.0029894254881824758</v>
      </c>
      <c r="L4" s="23">
        <v>23.75</v>
      </c>
      <c r="M4" s="26">
        <f>L4/7455.15</f>
        <v>0.00318571725585669</v>
      </c>
      <c r="N4" s="23">
        <v>18.39</v>
      </c>
      <c r="O4" s="26">
        <f>N4/8147.5</f>
        <v>0.0022571340902117214</v>
      </c>
      <c r="P4" s="23">
        <v>20.12</v>
      </c>
      <c r="Q4" s="42">
        <f>P4/8818.57</f>
        <v>0.0022815490493356635</v>
      </c>
    </row>
    <row r="5" spans="3:17" ht="15">
      <c r="C5" s="46" t="s">
        <v>3</v>
      </c>
      <c r="D5" s="47">
        <v>358.34</v>
      </c>
      <c r="E5" s="48">
        <f>D5/4563.52</f>
        <v>0.0785227193043966</v>
      </c>
      <c r="F5" s="47">
        <v>386.92</v>
      </c>
      <c r="G5" s="48">
        <f>F5/4981.7</f>
        <v>0.07766826585302207</v>
      </c>
      <c r="H5" s="47">
        <v>359.55</v>
      </c>
      <c r="I5" s="48">
        <f aca="true" t="shared" si="0" ref="I5:I44">H5/5677.26</f>
        <v>0.06333160714851883</v>
      </c>
      <c r="J5" s="47">
        <v>447.45</v>
      </c>
      <c r="K5" s="48">
        <f aca="true" t="shared" si="1" ref="K5:K44">J5/6456.09</f>
        <v>0.0693066546470077</v>
      </c>
      <c r="L5" s="47">
        <v>516.7</v>
      </c>
      <c r="M5" s="48">
        <f aca="true" t="shared" si="2" ref="M5:M44">L5/7455.15</f>
        <v>0.06930779394110113</v>
      </c>
      <c r="N5" s="47">
        <v>545.76</v>
      </c>
      <c r="O5" s="48">
        <f aca="true" t="shared" si="3" ref="O5:O44">N5/8147.5</f>
        <v>0.06698496471310218</v>
      </c>
      <c r="P5" s="47">
        <v>601.09</v>
      </c>
      <c r="Q5" s="49">
        <f aca="true" t="shared" si="4" ref="Q5:Q44">P5/8818.57</f>
        <v>0.06816184483425318</v>
      </c>
    </row>
    <row r="6" spans="3:17" ht="15">
      <c r="C6" s="34" t="s">
        <v>155</v>
      </c>
      <c r="D6" s="23">
        <v>0.38</v>
      </c>
      <c r="E6" s="26">
        <f aca="true" t="shared" si="5" ref="E6:E44">D6/4563.52</f>
        <v>8.326905546595609E-05</v>
      </c>
      <c r="F6" s="23">
        <v>0.34</v>
      </c>
      <c r="G6" s="26">
        <f aca="true" t="shared" si="6" ref="G6:G44">F6/4981.7</f>
        <v>6.824979424694382E-05</v>
      </c>
      <c r="H6" s="23">
        <v>-1.24</v>
      </c>
      <c r="I6" s="26">
        <f t="shared" si="0"/>
        <v>-0.00021841522142723778</v>
      </c>
      <c r="J6" s="23">
        <v>-0.03</v>
      </c>
      <c r="K6" s="26">
        <f t="shared" si="1"/>
        <v>-4.646775370231827E-06</v>
      </c>
      <c r="L6" s="23">
        <v>7.69</v>
      </c>
      <c r="M6" s="26">
        <f t="shared" si="2"/>
        <v>0.0010315017135805451</v>
      </c>
      <c r="N6" s="23">
        <v>8.52</v>
      </c>
      <c r="O6" s="26">
        <f t="shared" si="3"/>
        <v>0.0010457195458729671</v>
      </c>
      <c r="P6" s="23">
        <v>3.58</v>
      </c>
      <c r="Q6" s="42">
        <f t="shared" si="4"/>
        <v>0.00040596151076648486</v>
      </c>
    </row>
    <row r="7" spans="3:17" ht="15">
      <c r="C7" s="34" t="s">
        <v>156</v>
      </c>
      <c r="D7" s="23">
        <v>0.25</v>
      </c>
      <c r="E7" s="26">
        <f t="shared" si="5"/>
        <v>5.4782273332865854E-05</v>
      </c>
      <c r="F7" s="23">
        <v>0.26</v>
      </c>
      <c r="G7" s="26">
        <f t="shared" si="6"/>
        <v>5.219101913001586E-05</v>
      </c>
      <c r="H7" s="23">
        <v>0.5</v>
      </c>
      <c r="I7" s="26">
        <f t="shared" si="0"/>
        <v>8.807065380130555E-05</v>
      </c>
      <c r="J7" s="23">
        <v>0.81</v>
      </c>
      <c r="K7" s="26">
        <f t="shared" si="1"/>
        <v>0.00012546293499625936</v>
      </c>
      <c r="L7" s="23">
        <v>2.38</v>
      </c>
      <c r="M7" s="26">
        <f t="shared" si="2"/>
        <v>0.0003192424029026914</v>
      </c>
      <c r="N7" s="23">
        <v>4.42</v>
      </c>
      <c r="O7" s="26">
        <f t="shared" si="3"/>
        <v>0.0005424976986805769</v>
      </c>
      <c r="P7" s="23">
        <v>6.32</v>
      </c>
      <c r="Q7" s="42">
        <f t="shared" si="4"/>
        <v>0.0007166694826939062</v>
      </c>
    </row>
    <row r="8" spans="3:17" ht="15">
      <c r="C8" s="46" t="s">
        <v>157</v>
      </c>
      <c r="D8" s="47">
        <v>12.89</v>
      </c>
      <c r="E8" s="48">
        <f t="shared" si="5"/>
        <v>0.0028245740130425634</v>
      </c>
      <c r="F8" s="47">
        <v>14.7</v>
      </c>
      <c r="G8" s="48">
        <f t="shared" si="6"/>
        <v>0.002950799927735512</v>
      </c>
      <c r="H8" s="47">
        <v>18.06</v>
      </c>
      <c r="I8" s="48">
        <f t="shared" si="0"/>
        <v>0.0031811120153031566</v>
      </c>
      <c r="J8" s="47">
        <v>22.25</v>
      </c>
      <c r="K8" s="48">
        <f t="shared" si="1"/>
        <v>0.0034463583995886053</v>
      </c>
      <c r="L8" s="47">
        <v>25.23</v>
      </c>
      <c r="M8" s="48">
        <f t="shared" si="2"/>
        <v>0.0033842377416953384</v>
      </c>
      <c r="N8" s="47">
        <v>534.93</v>
      </c>
      <c r="O8" s="48">
        <f t="shared" si="3"/>
        <v>0.06565572261429886</v>
      </c>
      <c r="P8" s="47">
        <v>535.91</v>
      </c>
      <c r="Q8" s="49">
        <f t="shared" si="4"/>
        <v>0.06077062380862203</v>
      </c>
    </row>
    <row r="9" spans="3:17" ht="15">
      <c r="C9" s="46" t="s">
        <v>6</v>
      </c>
      <c r="D9" s="47">
        <v>725.34</v>
      </c>
      <c r="E9" s="48">
        <f t="shared" si="5"/>
        <v>0.15894309655704367</v>
      </c>
      <c r="F9" s="47">
        <v>691.45</v>
      </c>
      <c r="G9" s="48">
        <f t="shared" si="6"/>
        <v>0.13879800068249795</v>
      </c>
      <c r="H9" s="47">
        <v>739.52</v>
      </c>
      <c r="I9" s="48">
        <f t="shared" si="0"/>
        <v>0.13026001979828297</v>
      </c>
      <c r="J9" s="47">
        <v>883.8</v>
      </c>
      <c r="K9" s="48">
        <f t="shared" si="1"/>
        <v>0.13689400240702962</v>
      </c>
      <c r="L9" s="47">
        <v>1000.59</v>
      </c>
      <c r="M9" s="48">
        <f t="shared" si="2"/>
        <v>0.13421460332790086</v>
      </c>
      <c r="N9" s="47">
        <v>1115.24</v>
      </c>
      <c r="O9" s="48">
        <f t="shared" si="3"/>
        <v>0.13688125191776618</v>
      </c>
      <c r="P9" s="47">
        <v>1129.39</v>
      </c>
      <c r="Q9" s="49">
        <f t="shared" si="4"/>
        <v>0.12806951693982133</v>
      </c>
    </row>
    <row r="10" spans="3:17" ht="15">
      <c r="C10" s="46" t="s">
        <v>158</v>
      </c>
      <c r="D10" s="47">
        <v>79.41</v>
      </c>
      <c r="E10" s="48">
        <f t="shared" si="5"/>
        <v>0.01740104130145151</v>
      </c>
      <c r="F10" s="47">
        <v>120.6</v>
      </c>
      <c r="G10" s="48">
        <f t="shared" si="6"/>
        <v>0.024208603488768896</v>
      </c>
      <c r="H10" s="47">
        <v>550.13</v>
      </c>
      <c r="I10" s="48">
        <f t="shared" si="0"/>
        <v>0.09690061755142446</v>
      </c>
      <c r="J10" s="47">
        <v>893.66</v>
      </c>
      <c r="K10" s="48">
        <f t="shared" si="1"/>
        <v>0.1384212425787125</v>
      </c>
      <c r="L10" s="47">
        <v>1315.54</v>
      </c>
      <c r="M10" s="48">
        <f t="shared" si="2"/>
        <v>0.17646056752714567</v>
      </c>
      <c r="N10" s="47">
        <v>1495.2</v>
      </c>
      <c r="O10" s="48">
        <f t="shared" si="3"/>
        <v>0.1835164160785517</v>
      </c>
      <c r="P10" s="47">
        <v>1665</v>
      </c>
      <c r="Q10" s="49">
        <f t="shared" si="4"/>
        <v>0.1888061216274294</v>
      </c>
    </row>
    <row r="11" spans="3:17" ht="15">
      <c r="C11" s="34" t="s">
        <v>159</v>
      </c>
      <c r="D11" s="23">
        <v>-2.47</v>
      </c>
      <c r="E11" s="26">
        <f t="shared" si="5"/>
        <v>-0.0005412488605287146</v>
      </c>
      <c r="F11" s="23">
        <v>4</v>
      </c>
      <c r="G11" s="26">
        <f t="shared" si="6"/>
        <v>0.0008029387558463978</v>
      </c>
      <c r="H11" s="23">
        <v>6.39</v>
      </c>
      <c r="I11" s="26">
        <f t="shared" si="0"/>
        <v>0.0011255429555806849</v>
      </c>
      <c r="J11" s="23">
        <v>7.56</v>
      </c>
      <c r="K11" s="26">
        <f t="shared" si="1"/>
        <v>0.0011709873932984204</v>
      </c>
      <c r="L11" s="23">
        <v>3.73</v>
      </c>
      <c r="M11" s="26">
        <f t="shared" si="2"/>
        <v>0.0005003252784987559</v>
      </c>
      <c r="N11" s="23">
        <v>3.98</v>
      </c>
      <c r="O11" s="26">
        <f t="shared" si="3"/>
        <v>0.0004884934028843203</v>
      </c>
      <c r="P11" s="23">
        <v>4.43</v>
      </c>
      <c r="Q11" s="42">
        <f t="shared" si="4"/>
        <v>0.0005023490203060133</v>
      </c>
    </row>
    <row r="12" spans="3:17" ht="15">
      <c r="C12" s="34" t="s">
        <v>160</v>
      </c>
      <c r="D12" s="23">
        <v>116.74</v>
      </c>
      <c r="E12" s="26">
        <f t="shared" si="5"/>
        <v>0.025581130355515038</v>
      </c>
      <c r="F12" s="23">
        <v>140.29</v>
      </c>
      <c r="G12" s="26">
        <f t="shared" si="6"/>
        <v>0.028161069514422786</v>
      </c>
      <c r="H12" s="23">
        <v>142.05</v>
      </c>
      <c r="I12" s="26">
        <f t="shared" si="0"/>
        <v>0.02502087274495091</v>
      </c>
      <c r="J12" s="23">
        <v>144.6</v>
      </c>
      <c r="K12" s="26">
        <f t="shared" si="1"/>
        <v>0.02239745728451741</v>
      </c>
      <c r="L12" s="23">
        <v>165.1</v>
      </c>
      <c r="M12" s="26">
        <f t="shared" si="2"/>
        <v>0.02214576500808166</v>
      </c>
      <c r="N12" s="23">
        <v>189.19</v>
      </c>
      <c r="O12" s="26">
        <f t="shared" si="3"/>
        <v>0.0232206198220313</v>
      </c>
      <c r="P12" s="23">
        <v>190.09</v>
      </c>
      <c r="Q12" s="42">
        <f t="shared" si="4"/>
        <v>0.02155564904513997</v>
      </c>
    </row>
    <row r="13" spans="3:17" ht="15">
      <c r="C13" s="34" t="s">
        <v>161</v>
      </c>
      <c r="D13" s="23">
        <v>0.95</v>
      </c>
      <c r="E13" s="26">
        <f t="shared" si="5"/>
        <v>0.00020817263866489022</v>
      </c>
      <c r="F13" s="23">
        <v>0.73</v>
      </c>
      <c r="G13" s="26">
        <f t="shared" si="6"/>
        <v>0.0001465363229419676</v>
      </c>
      <c r="H13" s="23">
        <v>0.45</v>
      </c>
      <c r="I13" s="26">
        <f t="shared" si="0"/>
        <v>7.9263588421175E-05</v>
      </c>
      <c r="J13" s="23">
        <v>0.68</v>
      </c>
      <c r="K13" s="26">
        <f t="shared" si="1"/>
        <v>0.00010532690839192143</v>
      </c>
      <c r="L13" s="23">
        <v>0.72</v>
      </c>
      <c r="M13" s="26">
        <f t="shared" si="2"/>
        <v>9.657753365123439E-05</v>
      </c>
      <c r="N13" s="23">
        <v>0.84</v>
      </c>
      <c r="O13" s="26">
        <f t="shared" si="3"/>
        <v>0.00010309911015648972</v>
      </c>
      <c r="P13" s="23">
        <v>1.02</v>
      </c>
      <c r="Q13" s="42">
        <f t="shared" si="4"/>
        <v>0.00011566501144743423</v>
      </c>
    </row>
    <row r="14" spans="3:17" ht="15">
      <c r="C14" s="34" t="s">
        <v>162</v>
      </c>
      <c r="D14" s="23">
        <v>129.53</v>
      </c>
      <c r="E14" s="26">
        <f t="shared" si="5"/>
        <v>0.028383791459224456</v>
      </c>
      <c r="F14" s="23">
        <v>137.18</v>
      </c>
      <c r="G14" s="26">
        <f t="shared" si="6"/>
        <v>0.027536784631752215</v>
      </c>
      <c r="H14" s="23">
        <v>122.74</v>
      </c>
      <c r="I14" s="26">
        <f t="shared" si="0"/>
        <v>0.021619584095144487</v>
      </c>
      <c r="J14" s="23">
        <v>111.46</v>
      </c>
      <c r="K14" s="26">
        <f t="shared" si="1"/>
        <v>0.01726431942553465</v>
      </c>
      <c r="L14" s="23">
        <v>126.67</v>
      </c>
      <c r="M14" s="26">
        <f t="shared" si="2"/>
        <v>0.016990939149447028</v>
      </c>
      <c r="N14" s="23">
        <v>147.06</v>
      </c>
      <c r="O14" s="26">
        <f t="shared" si="3"/>
        <v>0.018049708499539737</v>
      </c>
      <c r="P14" s="23">
        <v>173.14</v>
      </c>
      <c r="Q14" s="42">
        <f t="shared" si="4"/>
        <v>0.019633568707851726</v>
      </c>
    </row>
    <row r="15" spans="3:17" ht="15">
      <c r="C15" s="34" t="s">
        <v>163</v>
      </c>
      <c r="D15" s="30"/>
      <c r="E15" s="26">
        <f t="shared" si="5"/>
        <v>0</v>
      </c>
      <c r="F15" s="23">
        <v>4.16</v>
      </c>
      <c r="G15" s="26">
        <f t="shared" si="6"/>
        <v>0.0008350563060802537</v>
      </c>
      <c r="H15" s="23">
        <v>4.21</v>
      </c>
      <c r="I15" s="26">
        <f t="shared" si="0"/>
        <v>0.0007415549050069928</v>
      </c>
      <c r="J15" s="23">
        <v>4.27</v>
      </c>
      <c r="K15" s="26">
        <f t="shared" si="1"/>
        <v>0.00066139102769633</v>
      </c>
      <c r="L15" s="23">
        <v>4.8</v>
      </c>
      <c r="M15" s="26">
        <f t="shared" si="2"/>
        <v>0.0006438502243415625</v>
      </c>
      <c r="N15" s="23">
        <v>5.2</v>
      </c>
      <c r="O15" s="26">
        <f t="shared" si="3"/>
        <v>0.0006382325866830317</v>
      </c>
      <c r="P15" s="23">
        <v>5.17</v>
      </c>
      <c r="Q15" s="42">
        <f t="shared" si="4"/>
        <v>0.0005862628521404264</v>
      </c>
    </row>
    <row r="16" spans="3:17" ht="15">
      <c r="C16" s="34" t="s">
        <v>164</v>
      </c>
      <c r="D16" s="23">
        <v>0.58</v>
      </c>
      <c r="E16" s="26">
        <f t="shared" si="5"/>
        <v>0.00012709487413224878</v>
      </c>
      <c r="F16" s="23">
        <v>1.04</v>
      </c>
      <c r="G16" s="26">
        <f t="shared" si="6"/>
        <v>0.00020876407652006343</v>
      </c>
      <c r="H16" s="23">
        <v>-0.64</v>
      </c>
      <c r="I16" s="26">
        <f t="shared" si="0"/>
        <v>-0.00011273043686567112</v>
      </c>
      <c r="J16" s="23">
        <v>0.95</v>
      </c>
      <c r="K16" s="26">
        <f t="shared" si="1"/>
        <v>0.00014714788672400787</v>
      </c>
      <c r="L16" s="23">
        <v>1.1</v>
      </c>
      <c r="M16" s="26">
        <f t="shared" si="2"/>
        <v>0.00014754900974494145</v>
      </c>
      <c r="N16" s="23">
        <v>1.61</v>
      </c>
      <c r="O16" s="26">
        <f t="shared" si="3"/>
        <v>0.00019760662779993865</v>
      </c>
      <c r="P16" s="23">
        <v>2.02</v>
      </c>
      <c r="Q16" s="42">
        <f t="shared" si="4"/>
        <v>0.00022906208149393837</v>
      </c>
    </row>
    <row r="17" spans="3:17" ht="15">
      <c r="C17" s="34" t="s">
        <v>165</v>
      </c>
      <c r="D17" s="23">
        <v>71.38</v>
      </c>
      <c r="E17" s="26">
        <f t="shared" si="5"/>
        <v>0.01564143468199986</v>
      </c>
      <c r="F17" s="23">
        <v>75.49</v>
      </c>
      <c r="G17" s="26">
        <f t="shared" si="6"/>
        <v>0.015153461669711142</v>
      </c>
      <c r="H17" s="23">
        <v>88.06</v>
      </c>
      <c r="I17" s="26">
        <f t="shared" si="0"/>
        <v>0.015511003547485936</v>
      </c>
      <c r="J17" s="23">
        <v>178.11</v>
      </c>
      <c r="K17" s="26">
        <f t="shared" si="1"/>
        <v>0.027587905373066362</v>
      </c>
      <c r="L17" s="23">
        <v>306.6</v>
      </c>
      <c r="M17" s="26">
        <f t="shared" si="2"/>
        <v>0.041125933079817316</v>
      </c>
      <c r="N17" s="23">
        <v>307.45</v>
      </c>
      <c r="O17" s="26">
        <f t="shared" si="3"/>
        <v>0.03773550168763424</v>
      </c>
      <c r="P17" s="23">
        <v>338.59</v>
      </c>
      <c r="Q17" s="42">
        <f t="shared" si="4"/>
        <v>0.03839511394704583</v>
      </c>
    </row>
    <row r="18" spans="3:17" ht="15">
      <c r="C18" s="34" t="s">
        <v>166</v>
      </c>
      <c r="D18" s="23">
        <v>20.75</v>
      </c>
      <c r="E18" s="26">
        <f t="shared" si="5"/>
        <v>0.004546928686627866</v>
      </c>
      <c r="F18" s="23">
        <v>23.81</v>
      </c>
      <c r="G18" s="26">
        <f t="shared" si="6"/>
        <v>0.004779492944175683</v>
      </c>
      <c r="H18" s="23">
        <v>38.4</v>
      </c>
      <c r="I18" s="26">
        <f t="shared" si="0"/>
        <v>0.006763826211940266</v>
      </c>
      <c r="J18" s="23">
        <v>51.23</v>
      </c>
      <c r="K18" s="26">
        <f t="shared" si="1"/>
        <v>0.00793514340723255</v>
      </c>
      <c r="L18" s="23">
        <v>61.45</v>
      </c>
      <c r="M18" s="26">
        <f t="shared" si="2"/>
        <v>0.008242624226206046</v>
      </c>
      <c r="N18" s="23">
        <v>78.48</v>
      </c>
      <c r="O18" s="26">
        <f t="shared" si="3"/>
        <v>0.009632402577477755</v>
      </c>
      <c r="P18" s="23">
        <v>84.3</v>
      </c>
      <c r="Q18" s="42">
        <f t="shared" si="4"/>
        <v>0.009559373004920298</v>
      </c>
    </row>
    <row r="19" spans="3:17" ht="15">
      <c r="C19" s="46" t="s">
        <v>15</v>
      </c>
      <c r="D19" s="47">
        <v>1179.58</v>
      </c>
      <c r="E19" s="48">
        <f t="shared" si="5"/>
        <v>0.2584802959119276</v>
      </c>
      <c r="F19" s="47">
        <v>1204.82</v>
      </c>
      <c r="G19" s="48">
        <f t="shared" si="6"/>
        <v>0.24184916795471426</v>
      </c>
      <c r="H19" s="47">
        <v>1232.61</v>
      </c>
      <c r="I19" s="48">
        <f t="shared" si="0"/>
        <v>0.21711353716405446</v>
      </c>
      <c r="J19" s="47">
        <v>1216.82</v>
      </c>
      <c r="K19" s="48">
        <f t="shared" si="1"/>
        <v>0.18847630686684974</v>
      </c>
      <c r="L19" s="47">
        <v>1071.59</v>
      </c>
      <c r="M19" s="48">
        <f t="shared" si="2"/>
        <v>0.1437382212296198</v>
      </c>
      <c r="N19" s="47">
        <v>500.18</v>
      </c>
      <c r="O19" s="48">
        <f t="shared" si="3"/>
        <v>0.061390610616753605</v>
      </c>
      <c r="P19" s="47">
        <v>530.31</v>
      </c>
      <c r="Q19" s="49">
        <f t="shared" si="4"/>
        <v>0.06013560021636161</v>
      </c>
    </row>
    <row r="20" spans="3:17" ht="15">
      <c r="C20" s="34" t="s">
        <v>167</v>
      </c>
      <c r="D20" s="23">
        <v>14.91</v>
      </c>
      <c r="E20" s="26">
        <f t="shared" si="5"/>
        <v>0.0032672147815721196</v>
      </c>
      <c r="F20" s="23">
        <v>13.56</v>
      </c>
      <c r="G20" s="26">
        <f t="shared" si="6"/>
        <v>0.0027219623823192887</v>
      </c>
      <c r="H20" s="23">
        <v>12.68</v>
      </c>
      <c r="I20" s="26">
        <f t="shared" si="0"/>
        <v>0.0022334717804011086</v>
      </c>
      <c r="J20" s="23">
        <v>12.75</v>
      </c>
      <c r="K20" s="26">
        <f t="shared" si="1"/>
        <v>0.0019748795323485265</v>
      </c>
      <c r="L20" s="23">
        <v>15.55</v>
      </c>
      <c r="M20" s="26">
        <f t="shared" si="2"/>
        <v>0.002085806455939854</v>
      </c>
      <c r="N20" s="23">
        <v>17.33</v>
      </c>
      <c r="O20" s="26">
        <f t="shared" si="3"/>
        <v>0.0021270328321571033</v>
      </c>
      <c r="P20" s="23">
        <v>18.61</v>
      </c>
      <c r="Q20" s="42">
        <f t="shared" si="4"/>
        <v>0.002110319473565442</v>
      </c>
    </row>
    <row r="21" spans="3:17" ht="15">
      <c r="C21" s="34" t="s">
        <v>168</v>
      </c>
      <c r="D21" s="23">
        <v>0.05</v>
      </c>
      <c r="E21" s="26">
        <f t="shared" si="5"/>
        <v>1.095645466657317E-05</v>
      </c>
      <c r="F21" s="23">
        <v>0.06</v>
      </c>
      <c r="G21" s="26">
        <f t="shared" si="6"/>
        <v>1.2044081337695968E-05</v>
      </c>
      <c r="H21" s="23">
        <v>0.42</v>
      </c>
      <c r="I21" s="26">
        <f t="shared" si="0"/>
        <v>7.397934919309667E-05</v>
      </c>
      <c r="J21" s="23">
        <v>0.64</v>
      </c>
      <c r="K21" s="26">
        <f t="shared" si="1"/>
        <v>9.913120789827899E-05</v>
      </c>
      <c r="L21" s="23">
        <v>3.32</v>
      </c>
      <c r="M21" s="26">
        <f t="shared" si="2"/>
        <v>0.0004453297385029141</v>
      </c>
      <c r="N21" s="23">
        <v>87.01</v>
      </c>
      <c r="O21" s="26">
        <f t="shared" si="3"/>
        <v>0.010679349493709727</v>
      </c>
      <c r="P21" s="23">
        <v>94.99</v>
      </c>
      <c r="Q21" s="42">
        <f t="shared" si="4"/>
        <v>0.010771587683717427</v>
      </c>
    </row>
    <row r="22" spans="3:17" ht="15">
      <c r="C22" s="34" t="s">
        <v>169</v>
      </c>
      <c r="D22" s="23">
        <v>-0.65</v>
      </c>
      <c r="E22" s="26">
        <f t="shared" si="5"/>
        <v>-0.00014243391066545122</v>
      </c>
      <c r="F22" s="23">
        <v>1.23</v>
      </c>
      <c r="G22" s="26">
        <f t="shared" si="6"/>
        <v>0.0002469036674227673</v>
      </c>
      <c r="H22" s="23">
        <v>1.16</v>
      </c>
      <c r="I22" s="26">
        <f t="shared" si="0"/>
        <v>0.0002043239168190289</v>
      </c>
      <c r="J22" s="23">
        <v>1.33</v>
      </c>
      <c r="K22" s="26">
        <f t="shared" si="1"/>
        <v>0.00020600704141361103</v>
      </c>
      <c r="L22" s="23">
        <v>1.66</v>
      </c>
      <c r="M22" s="26">
        <f t="shared" si="2"/>
        <v>0.00022266486925145705</v>
      </c>
      <c r="N22" s="23">
        <v>1.65</v>
      </c>
      <c r="O22" s="26">
        <f t="shared" si="3"/>
        <v>0.00020251610923596193</v>
      </c>
      <c r="P22" s="23">
        <v>2.03</v>
      </c>
      <c r="Q22" s="42">
        <f t="shared" si="4"/>
        <v>0.0002301960521944034</v>
      </c>
    </row>
    <row r="23" spans="3:17" ht="15">
      <c r="C23" s="46" t="s">
        <v>19</v>
      </c>
      <c r="D23" s="47">
        <v>523.67</v>
      </c>
      <c r="E23" s="48">
        <f t="shared" si="5"/>
        <v>0.11475133230488743</v>
      </c>
      <c r="F23" s="47">
        <v>547.46</v>
      </c>
      <c r="G23" s="48">
        <f t="shared" si="6"/>
        <v>0.10989421281891724</v>
      </c>
      <c r="H23" s="47">
        <v>604.39</v>
      </c>
      <c r="I23" s="48">
        <f t="shared" si="0"/>
        <v>0.10645804490194213</v>
      </c>
      <c r="J23" s="47">
        <v>610.14</v>
      </c>
      <c r="K23" s="48">
        <f t="shared" si="1"/>
        <v>0.0945061174797749</v>
      </c>
      <c r="L23" s="47">
        <v>690.88</v>
      </c>
      <c r="M23" s="48">
        <f t="shared" si="2"/>
        <v>0.09267150895689558</v>
      </c>
      <c r="N23" s="47">
        <v>764.83</v>
      </c>
      <c r="O23" s="48">
        <f t="shared" si="3"/>
        <v>0.09387296716784291</v>
      </c>
      <c r="P23" s="47">
        <v>873.78</v>
      </c>
      <c r="Q23" s="49">
        <f t="shared" si="4"/>
        <v>0.09908409186523438</v>
      </c>
    </row>
    <row r="24" spans="3:17" ht="15">
      <c r="C24" s="34" t="s">
        <v>170</v>
      </c>
      <c r="D24" s="23">
        <v>0.19</v>
      </c>
      <c r="E24" s="26">
        <f t="shared" si="5"/>
        <v>4.1634527732978046E-05</v>
      </c>
      <c r="F24" s="23">
        <v>0.21</v>
      </c>
      <c r="G24" s="26">
        <f t="shared" si="6"/>
        <v>4.2154284681935885E-05</v>
      </c>
      <c r="H24" s="23">
        <v>0.24</v>
      </c>
      <c r="I24" s="26">
        <f t="shared" si="0"/>
        <v>4.227391382462667E-05</v>
      </c>
      <c r="J24" s="23">
        <v>0.24</v>
      </c>
      <c r="K24" s="26">
        <f t="shared" si="1"/>
        <v>3.717420296185462E-05</v>
      </c>
      <c r="L24" s="23">
        <v>0.26</v>
      </c>
      <c r="M24" s="26">
        <f t="shared" si="2"/>
        <v>3.487522048516797E-05</v>
      </c>
      <c r="N24" s="23">
        <v>0.3</v>
      </c>
      <c r="O24" s="26">
        <f t="shared" si="3"/>
        <v>3.68211107701749E-05</v>
      </c>
      <c r="P24" s="23">
        <v>0.28</v>
      </c>
      <c r="Q24" s="42">
        <f t="shared" si="4"/>
        <v>3.175117961302116E-05</v>
      </c>
    </row>
    <row r="25" spans="3:17" ht="15">
      <c r="C25" s="34" t="s">
        <v>171</v>
      </c>
      <c r="D25" s="23">
        <v>25.56</v>
      </c>
      <c r="E25" s="26">
        <f t="shared" si="5"/>
        <v>0.005600939625552205</v>
      </c>
      <c r="F25" s="23">
        <v>28.92</v>
      </c>
      <c r="G25" s="26">
        <f t="shared" si="6"/>
        <v>0.005805247204769457</v>
      </c>
      <c r="H25" s="23">
        <v>41.64</v>
      </c>
      <c r="I25" s="26">
        <f t="shared" si="0"/>
        <v>0.007334524048572727</v>
      </c>
      <c r="J25" s="23">
        <v>45.49</v>
      </c>
      <c r="K25" s="26">
        <f t="shared" si="1"/>
        <v>0.007046060386394861</v>
      </c>
      <c r="L25" s="23">
        <v>73.35</v>
      </c>
      <c r="M25" s="26">
        <f t="shared" si="2"/>
        <v>0.009838836240719502</v>
      </c>
      <c r="N25" s="23">
        <v>86.25</v>
      </c>
      <c r="O25" s="26">
        <f t="shared" si="3"/>
        <v>0.010586069346425284</v>
      </c>
      <c r="P25" s="23">
        <v>95.98</v>
      </c>
      <c r="Q25" s="42">
        <f t="shared" si="4"/>
        <v>0.010883850783063469</v>
      </c>
    </row>
    <row r="26" spans="3:17" ht="15">
      <c r="C26" s="34" t="s">
        <v>172</v>
      </c>
      <c r="D26" s="23">
        <v>-8.04</v>
      </c>
      <c r="E26" s="26">
        <f t="shared" si="5"/>
        <v>-0.0017617979103849656</v>
      </c>
      <c r="F26" s="23">
        <v>-2.04</v>
      </c>
      <c r="G26" s="26">
        <f t="shared" si="6"/>
        <v>-0.0004094987654816629</v>
      </c>
      <c r="H26" s="23">
        <v>-4.11</v>
      </c>
      <c r="I26" s="26">
        <f t="shared" si="0"/>
        <v>-0.0007239407742467317</v>
      </c>
      <c r="J26" s="23">
        <v>-10.1</v>
      </c>
      <c r="K26" s="26">
        <f t="shared" si="1"/>
        <v>-0.0015644143746447153</v>
      </c>
      <c r="L26" s="23">
        <v>-15.27</v>
      </c>
      <c r="M26" s="26">
        <f t="shared" si="2"/>
        <v>-0.002048248526186596</v>
      </c>
      <c r="N26" s="23">
        <v>-20.28</v>
      </c>
      <c r="O26" s="26">
        <f t="shared" si="3"/>
        <v>-0.0024891070880638235</v>
      </c>
      <c r="P26" s="23">
        <v>-19.16</v>
      </c>
      <c r="Q26" s="42">
        <f t="shared" si="4"/>
        <v>-0.002172687862091019</v>
      </c>
    </row>
    <row r="27" spans="3:17" ht="15">
      <c r="C27" s="34" t="s">
        <v>173</v>
      </c>
      <c r="D27" s="23">
        <v>26.03</v>
      </c>
      <c r="E27" s="26">
        <f t="shared" si="5"/>
        <v>0.005703930299417992</v>
      </c>
      <c r="F27" s="23">
        <v>27.37</v>
      </c>
      <c r="G27" s="26">
        <f t="shared" si="6"/>
        <v>0.005494108436878978</v>
      </c>
      <c r="H27" s="23">
        <v>23.35</v>
      </c>
      <c r="I27" s="26">
        <f t="shared" si="0"/>
        <v>0.00411289953252097</v>
      </c>
      <c r="J27" s="23">
        <v>0.78</v>
      </c>
      <c r="K27" s="26">
        <f t="shared" si="1"/>
        <v>0.00012081615962602751</v>
      </c>
      <c r="L27" s="23">
        <v>-26.82</v>
      </c>
      <c r="M27" s="26">
        <f t="shared" si="2"/>
        <v>-0.003597513128508481</v>
      </c>
      <c r="N27" s="23">
        <v>-24.95</v>
      </c>
      <c r="O27" s="26">
        <f t="shared" si="3"/>
        <v>-0.003062289045719546</v>
      </c>
      <c r="P27" s="23">
        <v>-27.73</v>
      </c>
      <c r="Q27" s="42">
        <f t="shared" si="4"/>
        <v>-0.00314450075238956</v>
      </c>
    </row>
    <row r="28" spans="3:17" ht="15">
      <c r="C28" s="34" t="s">
        <v>174</v>
      </c>
      <c r="D28" s="23">
        <v>46.49</v>
      </c>
      <c r="E28" s="26">
        <f t="shared" si="5"/>
        <v>0.010187311548979734</v>
      </c>
      <c r="F28" s="23">
        <v>58.72</v>
      </c>
      <c r="G28" s="26">
        <f t="shared" si="6"/>
        <v>0.01178714093582512</v>
      </c>
      <c r="H28" s="23">
        <v>58.42</v>
      </c>
      <c r="I28" s="26">
        <f t="shared" si="0"/>
        <v>0.010290175190144541</v>
      </c>
      <c r="J28" s="23">
        <v>59.29</v>
      </c>
      <c r="K28" s="26">
        <f t="shared" si="1"/>
        <v>0.009183577056701501</v>
      </c>
      <c r="L28" s="23">
        <v>64.62</v>
      </c>
      <c r="M28" s="26">
        <f t="shared" si="2"/>
        <v>0.008667833645198287</v>
      </c>
      <c r="N28" s="23">
        <v>70.67</v>
      </c>
      <c r="O28" s="26">
        <f t="shared" si="3"/>
        <v>0.008673826327094201</v>
      </c>
      <c r="P28" s="23">
        <v>76.02</v>
      </c>
      <c r="Q28" s="42">
        <f t="shared" si="4"/>
        <v>0.008620445264935245</v>
      </c>
    </row>
    <row r="29" spans="3:17" ht="15">
      <c r="C29" s="34" t="s">
        <v>175</v>
      </c>
      <c r="D29" s="23">
        <v>12.64</v>
      </c>
      <c r="E29" s="26">
        <f t="shared" si="5"/>
        <v>0.0027697917397096978</v>
      </c>
      <c r="F29" s="23">
        <v>13.6</v>
      </c>
      <c r="G29" s="26">
        <f t="shared" si="6"/>
        <v>0.0027299917698777524</v>
      </c>
      <c r="H29" s="23">
        <v>2.82</v>
      </c>
      <c r="I29" s="26">
        <f t="shared" si="0"/>
        <v>0.0004967184874393633</v>
      </c>
      <c r="J29" s="23">
        <v>5.09</v>
      </c>
      <c r="K29" s="26">
        <f t="shared" si="1"/>
        <v>0.0007884028878160001</v>
      </c>
      <c r="L29" s="23">
        <v>15.76</v>
      </c>
      <c r="M29" s="26">
        <f t="shared" si="2"/>
        <v>0.002113974903254797</v>
      </c>
      <c r="N29" s="23">
        <v>14.61</v>
      </c>
      <c r="O29" s="26">
        <f t="shared" si="3"/>
        <v>0.0017931880945075175</v>
      </c>
      <c r="P29" s="23">
        <v>17.03</v>
      </c>
      <c r="Q29" s="42">
        <f t="shared" si="4"/>
        <v>0.0019311521028919656</v>
      </c>
    </row>
    <row r="30" spans="3:17" ht="15">
      <c r="C30" s="34" t="s">
        <v>176</v>
      </c>
      <c r="D30" s="23">
        <v>0.9</v>
      </c>
      <c r="E30" s="26">
        <f t="shared" si="5"/>
        <v>0.00019721618399831707</v>
      </c>
      <c r="F30" s="23">
        <v>0.71</v>
      </c>
      <c r="G30" s="26">
        <f t="shared" si="6"/>
        <v>0.0001425216291627356</v>
      </c>
      <c r="H30" s="23">
        <v>1.82</v>
      </c>
      <c r="I30" s="26">
        <f t="shared" si="0"/>
        <v>0.0003205771798367522</v>
      </c>
      <c r="J30" s="23">
        <v>2.91</v>
      </c>
      <c r="K30" s="26">
        <f t="shared" si="1"/>
        <v>0.0004507372109124873</v>
      </c>
      <c r="L30" s="23">
        <v>1.19</v>
      </c>
      <c r="M30" s="26">
        <f t="shared" si="2"/>
        <v>0.0001596212014513457</v>
      </c>
      <c r="N30" s="23">
        <v>2.11</v>
      </c>
      <c r="O30" s="26">
        <f t="shared" si="3"/>
        <v>0.00025897514575023013</v>
      </c>
      <c r="P30" s="23">
        <v>2.74</v>
      </c>
      <c r="Q30" s="42">
        <f t="shared" si="4"/>
        <v>0.0003107079719274214</v>
      </c>
    </row>
    <row r="31" spans="3:17" ht="15">
      <c r="C31" s="34" t="s">
        <v>177</v>
      </c>
      <c r="D31" s="23">
        <v>21.63</v>
      </c>
      <c r="E31" s="26">
        <f t="shared" si="5"/>
        <v>0.004739762288759553</v>
      </c>
      <c r="F31" s="23">
        <v>35.96</v>
      </c>
      <c r="G31" s="26">
        <f t="shared" si="6"/>
        <v>0.007218419415059117</v>
      </c>
      <c r="H31" s="23">
        <v>40.91</v>
      </c>
      <c r="I31" s="26">
        <f t="shared" si="0"/>
        <v>0.00720594089402282</v>
      </c>
      <c r="J31" s="23">
        <v>40.59</v>
      </c>
      <c r="K31" s="26">
        <f t="shared" si="1"/>
        <v>0.006287087075923663</v>
      </c>
      <c r="L31" s="23">
        <v>31.37</v>
      </c>
      <c r="M31" s="26">
        <f t="shared" si="2"/>
        <v>0.004207829486998921</v>
      </c>
      <c r="N31" s="23">
        <v>37.23</v>
      </c>
      <c r="O31" s="26">
        <f t="shared" si="3"/>
        <v>0.004569499846578705</v>
      </c>
      <c r="P31" s="23">
        <v>40.61</v>
      </c>
      <c r="Q31" s="42">
        <f t="shared" si="4"/>
        <v>0.004605055014588533</v>
      </c>
    </row>
    <row r="32" spans="3:17" ht="15">
      <c r="C32" s="63" t="s">
        <v>68</v>
      </c>
      <c r="D32" s="47">
        <v>506</v>
      </c>
      <c r="E32" s="48">
        <f t="shared" si="5"/>
        <v>0.11087932122572049</v>
      </c>
      <c r="F32" s="47">
        <v>702.78</v>
      </c>
      <c r="G32" s="48">
        <f t="shared" si="6"/>
        <v>0.14107232470843287</v>
      </c>
      <c r="H32" s="47">
        <v>717.96</v>
      </c>
      <c r="I32" s="48">
        <f t="shared" si="0"/>
        <v>0.1264624132063707</v>
      </c>
      <c r="J32" s="47">
        <v>826.83</v>
      </c>
      <c r="K32" s="48">
        <f t="shared" si="1"/>
        <v>0.1280697759789594</v>
      </c>
      <c r="L32" s="47">
        <v>1017</v>
      </c>
      <c r="M32" s="48">
        <f t="shared" si="2"/>
        <v>0.13641576628236857</v>
      </c>
      <c r="N32" s="47">
        <v>1245.37</v>
      </c>
      <c r="O32" s="48">
        <f t="shared" si="3"/>
        <v>0.15285302239950904</v>
      </c>
      <c r="P32" s="47">
        <v>1422.4</v>
      </c>
      <c r="Q32" s="49">
        <f t="shared" si="4"/>
        <v>0.1612959924341475</v>
      </c>
    </row>
    <row r="33" spans="3:17" ht="15">
      <c r="C33" s="34" t="s">
        <v>178</v>
      </c>
      <c r="D33" s="23">
        <v>0.97</v>
      </c>
      <c r="E33" s="26">
        <f t="shared" si="5"/>
        <v>0.0002125552205315195</v>
      </c>
      <c r="F33" s="23">
        <v>3.29</v>
      </c>
      <c r="G33" s="26">
        <f t="shared" si="6"/>
        <v>0.0006604171266836622</v>
      </c>
      <c r="H33" s="23">
        <v>2.55</v>
      </c>
      <c r="I33" s="26">
        <f t="shared" si="0"/>
        <v>0.0004491603343866583</v>
      </c>
      <c r="J33" s="23">
        <v>2.65</v>
      </c>
      <c r="K33" s="26">
        <f t="shared" si="1"/>
        <v>0.00041046515770381143</v>
      </c>
      <c r="L33" s="23">
        <v>3.77</v>
      </c>
      <c r="M33" s="26">
        <f t="shared" si="2"/>
        <v>0.0005056906970349356</v>
      </c>
      <c r="N33" s="23">
        <v>5.63</v>
      </c>
      <c r="O33" s="26">
        <f t="shared" si="3"/>
        <v>0.0006910095121202823</v>
      </c>
      <c r="P33" s="23">
        <v>6.92</v>
      </c>
      <c r="Q33" s="42">
        <f t="shared" si="4"/>
        <v>0.0007847077247218087</v>
      </c>
    </row>
    <row r="34" spans="3:17" ht="15">
      <c r="C34" s="34" t="s">
        <v>179</v>
      </c>
      <c r="D34" s="23">
        <v>1.5</v>
      </c>
      <c r="E34" s="26">
        <f t="shared" si="5"/>
        <v>0.0003286936399971951</v>
      </c>
      <c r="F34" s="23">
        <v>1.5</v>
      </c>
      <c r="G34" s="26">
        <f t="shared" si="6"/>
        <v>0.0003011020334423992</v>
      </c>
      <c r="H34" s="23">
        <v>1.72</v>
      </c>
      <c r="I34" s="26">
        <f t="shared" si="0"/>
        <v>0.0003029630490764911</v>
      </c>
      <c r="J34" s="23">
        <v>4.17</v>
      </c>
      <c r="K34" s="26">
        <f t="shared" si="1"/>
        <v>0.000645901776462224</v>
      </c>
      <c r="L34" s="23">
        <v>16.96</v>
      </c>
      <c r="M34" s="26">
        <f t="shared" si="2"/>
        <v>0.0022749374593401877</v>
      </c>
      <c r="N34" s="23">
        <v>21.52</v>
      </c>
      <c r="O34" s="26">
        <f t="shared" si="3"/>
        <v>0.002641301012580546</v>
      </c>
      <c r="P34" s="23">
        <v>15.73</v>
      </c>
      <c r="Q34" s="42">
        <f t="shared" si="4"/>
        <v>0.0017837359118315103</v>
      </c>
    </row>
    <row r="35" spans="3:17" ht="15">
      <c r="C35" s="34" t="s">
        <v>180</v>
      </c>
      <c r="D35" s="30"/>
      <c r="E35" s="26">
        <f t="shared" si="5"/>
        <v>0</v>
      </c>
      <c r="F35" s="23">
        <v>1.91</v>
      </c>
      <c r="G35" s="26">
        <f t="shared" si="6"/>
        <v>0.00038340325591665493</v>
      </c>
      <c r="H35" s="23">
        <v>2.3</v>
      </c>
      <c r="I35" s="26">
        <f t="shared" si="0"/>
        <v>0.0004051250074860055</v>
      </c>
      <c r="J35" s="23">
        <v>2.06</v>
      </c>
      <c r="K35" s="26">
        <f t="shared" si="1"/>
        <v>0.0003190785754225855</v>
      </c>
      <c r="L35" s="23">
        <v>2.77</v>
      </c>
      <c r="M35" s="26">
        <f t="shared" si="2"/>
        <v>0.0003715552336304434</v>
      </c>
      <c r="N35" s="23">
        <v>5.34</v>
      </c>
      <c r="O35" s="26">
        <f t="shared" si="3"/>
        <v>0.0006554157717091132</v>
      </c>
      <c r="P35" s="23">
        <v>7.77</v>
      </c>
      <c r="Q35" s="42">
        <f t="shared" si="4"/>
        <v>0.0008810952342613371</v>
      </c>
    </row>
    <row r="36" spans="3:17" ht="15">
      <c r="C36" s="34" t="s">
        <v>181</v>
      </c>
      <c r="D36" s="23">
        <v>0.02</v>
      </c>
      <c r="E36" s="26">
        <f t="shared" si="5"/>
        <v>4.382581866629269E-06</v>
      </c>
      <c r="F36" s="23">
        <v>0.05</v>
      </c>
      <c r="G36" s="26">
        <f t="shared" si="6"/>
        <v>1.0036734448079973E-05</v>
      </c>
      <c r="H36" s="23">
        <v>-0.07</v>
      </c>
      <c r="I36" s="26">
        <f t="shared" si="0"/>
        <v>-1.2329891532182778E-05</v>
      </c>
      <c r="J36" s="23">
        <v>0.41</v>
      </c>
      <c r="K36" s="26">
        <f t="shared" si="1"/>
        <v>6.350593005983497E-05</v>
      </c>
      <c r="L36" s="23">
        <v>0.71</v>
      </c>
      <c r="M36" s="26">
        <f t="shared" si="2"/>
        <v>9.523617901718945E-05</v>
      </c>
      <c r="N36" s="23">
        <v>1.12</v>
      </c>
      <c r="O36" s="26">
        <f t="shared" si="3"/>
        <v>0.00013746548020865298</v>
      </c>
      <c r="P36" s="23">
        <v>2.41</v>
      </c>
      <c r="Q36" s="42">
        <f t="shared" si="4"/>
        <v>0.000273286938812075</v>
      </c>
    </row>
    <row r="37" spans="3:17" ht="15">
      <c r="C37" s="34" t="s">
        <v>182</v>
      </c>
      <c r="D37" s="23">
        <v>18.25</v>
      </c>
      <c r="E37" s="26">
        <f t="shared" si="5"/>
        <v>0.003999105953299207</v>
      </c>
      <c r="F37" s="23">
        <v>24.67</v>
      </c>
      <c r="G37" s="26">
        <f t="shared" si="6"/>
        <v>0.004952124776682659</v>
      </c>
      <c r="H37" s="23">
        <v>15.85</v>
      </c>
      <c r="I37" s="26">
        <f t="shared" si="0"/>
        <v>0.002791839725501386</v>
      </c>
      <c r="J37" s="23">
        <v>25.68</v>
      </c>
      <c r="K37" s="26">
        <f t="shared" si="1"/>
        <v>0.003977639716918445</v>
      </c>
      <c r="L37" s="23">
        <v>25.28</v>
      </c>
      <c r="M37" s="26">
        <f t="shared" si="2"/>
        <v>0.003390944514865563</v>
      </c>
      <c r="N37" s="23">
        <v>27.76</v>
      </c>
      <c r="O37" s="26">
        <f t="shared" si="3"/>
        <v>0.0034071801166001845</v>
      </c>
      <c r="P37" s="23">
        <v>28.13</v>
      </c>
      <c r="Q37" s="42">
        <f t="shared" si="4"/>
        <v>0.0031898595804081614</v>
      </c>
    </row>
    <row r="38" spans="3:17" ht="15">
      <c r="C38" s="46" t="s">
        <v>30</v>
      </c>
      <c r="D38" s="47">
        <v>413.09</v>
      </c>
      <c r="E38" s="48">
        <f t="shared" si="5"/>
        <v>0.09052003716429421</v>
      </c>
      <c r="F38" s="47">
        <v>411</v>
      </c>
      <c r="G38" s="48">
        <f t="shared" si="6"/>
        <v>0.08250195716321738</v>
      </c>
      <c r="H38" s="47">
        <v>512.88</v>
      </c>
      <c r="I38" s="48">
        <f t="shared" si="0"/>
        <v>0.09033935384322718</v>
      </c>
      <c r="J38" s="47">
        <v>501.31</v>
      </c>
      <c r="K38" s="48">
        <f t="shared" si="1"/>
        <v>0.07764916536169725</v>
      </c>
      <c r="L38" s="47">
        <v>604.66</v>
      </c>
      <c r="M38" s="48">
        <f t="shared" si="2"/>
        <v>0.08110634930216025</v>
      </c>
      <c r="N38" s="47">
        <v>604.42</v>
      </c>
      <c r="O38" s="48">
        <f t="shared" si="3"/>
        <v>0.07418471923903038</v>
      </c>
      <c r="P38" s="47">
        <v>632.82</v>
      </c>
      <c r="Q38" s="49">
        <f t="shared" si="4"/>
        <v>0.07175993386682876</v>
      </c>
    </row>
    <row r="39" spans="3:17" ht="15">
      <c r="C39" s="34" t="s">
        <v>183</v>
      </c>
      <c r="D39" s="23">
        <v>88.36</v>
      </c>
      <c r="E39" s="26">
        <f t="shared" si="5"/>
        <v>0.019362246686768107</v>
      </c>
      <c r="F39" s="23">
        <v>94.48</v>
      </c>
      <c r="G39" s="26">
        <f t="shared" si="6"/>
        <v>0.01896541341309192</v>
      </c>
      <c r="H39" s="23">
        <v>80.84</v>
      </c>
      <c r="I39" s="26">
        <f t="shared" si="0"/>
        <v>0.014239263306595083</v>
      </c>
      <c r="J39" s="23">
        <v>79.13</v>
      </c>
      <c r="K39" s="26">
        <f t="shared" si="1"/>
        <v>0.012256644501548149</v>
      </c>
      <c r="L39" s="23">
        <v>69.36</v>
      </c>
      <c r="M39" s="26">
        <f t="shared" si="2"/>
        <v>0.009303635741735579</v>
      </c>
      <c r="N39" s="23">
        <v>81.79</v>
      </c>
      <c r="O39" s="26">
        <f t="shared" si="3"/>
        <v>0.010038662166308684</v>
      </c>
      <c r="P39" s="23">
        <v>125.48</v>
      </c>
      <c r="Q39" s="42">
        <f t="shared" si="4"/>
        <v>0.01422906434943534</v>
      </c>
    </row>
    <row r="40" spans="3:17" ht="15">
      <c r="C40" s="34" t="s">
        <v>184</v>
      </c>
      <c r="D40" s="23">
        <v>1.2</v>
      </c>
      <c r="E40" s="26">
        <f t="shared" si="5"/>
        <v>0.0002629549119977561</v>
      </c>
      <c r="F40" s="23">
        <v>1.19</v>
      </c>
      <c r="G40" s="26">
        <f t="shared" si="6"/>
        <v>0.00023887427986430334</v>
      </c>
      <c r="H40" s="23">
        <v>1.39</v>
      </c>
      <c r="I40" s="26">
        <f t="shared" si="0"/>
        <v>0.0002448364175676294</v>
      </c>
      <c r="J40" s="23">
        <v>1.18</v>
      </c>
      <c r="K40" s="26">
        <f t="shared" si="1"/>
        <v>0.00018277316456245186</v>
      </c>
      <c r="L40" s="23">
        <v>1.33</v>
      </c>
      <c r="M40" s="26">
        <f t="shared" si="2"/>
        <v>0.00017840016632797464</v>
      </c>
      <c r="N40" s="23">
        <v>1.74</v>
      </c>
      <c r="O40" s="26">
        <f t="shared" si="3"/>
        <v>0.00021356244246701443</v>
      </c>
      <c r="P40" s="23">
        <v>0.61</v>
      </c>
      <c r="Q40" s="42">
        <f t="shared" si="4"/>
        <v>6.917221272836752E-05</v>
      </c>
    </row>
    <row r="41" spans="3:17" ht="15">
      <c r="C41" s="34" t="s">
        <v>185</v>
      </c>
      <c r="D41" s="23">
        <v>3.81</v>
      </c>
      <c r="E41" s="26">
        <f t="shared" si="5"/>
        <v>0.0008348818455928757</v>
      </c>
      <c r="F41" s="23">
        <v>5.24</v>
      </c>
      <c r="G41" s="26">
        <f t="shared" si="6"/>
        <v>0.0010518497701587813</v>
      </c>
      <c r="H41" s="23">
        <v>17.3</v>
      </c>
      <c r="I41" s="26">
        <f t="shared" si="0"/>
        <v>0.003047244621525172</v>
      </c>
      <c r="J41" s="23">
        <v>19.54</v>
      </c>
      <c r="K41" s="26">
        <f t="shared" si="1"/>
        <v>0.00302659969114433</v>
      </c>
      <c r="L41" s="23">
        <v>23.13</v>
      </c>
      <c r="M41" s="26">
        <f t="shared" si="2"/>
        <v>0.0031025532685459043</v>
      </c>
      <c r="N41" s="23">
        <v>24.3</v>
      </c>
      <c r="O41" s="26">
        <f t="shared" si="3"/>
        <v>0.002982509972384167</v>
      </c>
      <c r="P41" s="23">
        <v>25.2</v>
      </c>
      <c r="Q41" s="42">
        <f t="shared" si="4"/>
        <v>0.0028576061651719043</v>
      </c>
    </row>
    <row r="42" spans="3:17" ht="30">
      <c r="C42" s="34" t="s">
        <v>186</v>
      </c>
      <c r="D42" s="23">
        <v>116.02</v>
      </c>
      <c r="E42" s="26">
        <f t="shared" si="5"/>
        <v>0.025423357408316385</v>
      </c>
      <c r="F42" s="23">
        <v>128.17</v>
      </c>
      <c r="G42" s="26">
        <f t="shared" si="6"/>
        <v>0.0257281650842082</v>
      </c>
      <c r="H42" s="23">
        <v>117.12</v>
      </c>
      <c r="I42" s="26">
        <f t="shared" si="0"/>
        <v>0.020629669946417815</v>
      </c>
      <c r="J42" s="23">
        <v>108.98</v>
      </c>
      <c r="K42" s="26">
        <f t="shared" si="1"/>
        <v>0.01688018599492882</v>
      </c>
      <c r="L42" s="23">
        <v>108.36</v>
      </c>
      <c r="M42" s="26">
        <f t="shared" si="2"/>
        <v>0.014534918814510776</v>
      </c>
      <c r="N42" s="23">
        <v>62.04</v>
      </c>
      <c r="O42" s="26">
        <f t="shared" si="3"/>
        <v>0.00761460570727217</v>
      </c>
      <c r="P42" s="23">
        <v>34.07</v>
      </c>
      <c r="Q42" s="42">
        <f t="shared" si="4"/>
        <v>0.003863438176484396</v>
      </c>
    </row>
    <row r="43" spans="3:17" ht="30">
      <c r="C43" s="34" t="s">
        <v>187</v>
      </c>
      <c r="D43" s="23">
        <v>40.38</v>
      </c>
      <c r="E43" s="26">
        <f t="shared" si="5"/>
        <v>0.008848432788724494</v>
      </c>
      <c r="F43" s="23">
        <v>56.92</v>
      </c>
      <c r="G43" s="26">
        <f t="shared" si="6"/>
        <v>0.011425818495694242</v>
      </c>
      <c r="H43" s="23">
        <v>103.63</v>
      </c>
      <c r="I43" s="26">
        <f t="shared" si="0"/>
        <v>0.01825352370685859</v>
      </c>
      <c r="J43" s="23">
        <v>132.08</v>
      </c>
      <c r="K43" s="26">
        <f t="shared" si="1"/>
        <v>0.020458203030007328</v>
      </c>
      <c r="L43" s="23">
        <v>92.31</v>
      </c>
      <c r="M43" s="26">
        <f t="shared" si="2"/>
        <v>0.012382044626868675</v>
      </c>
      <c r="N43" s="23">
        <v>73.26</v>
      </c>
      <c r="O43" s="26">
        <f t="shared" si="3"/>
        <v>0.008991715250076712</v>
      </c>
      <c r="P43" s="23">
        <v>51.39</v>
      </c>
      <c r="Q43" s="42">
        <f t="shared" si="4"/>
        <v>0.005827475429689848</v>
      </c>
    </row>
    <row r="44" spans="3:17" ht="15.75" thickBot="1">
      <c r="C44" s="35" t="s">
        <v>188</v>
      </c>
      <c r="D44" s="36">
        <v>4563.52</v>
      </c>
      <c r="E44" s="43">
        <f t="shared" si="5"/>
        <v>1</v>
      </c>
      <c r="F44" s="36">
        <v>4981.7</v>
      </c>
      <c r="G44" s="43">
        <f t="shared" si="6"/>
        <v>1</v>
      </c>
      <c r="H44" s="36">
        <v>5677.26</v>
      </c>
      <c r="I44" s="43">
        <f t="shared" si="0"/>
        <v>1</v>
      </c>
      <c r="J44" s="36">
        <v>6456.09</v>
      </c>
      <c r="K44" s="43">
        <f t="shared" si="1"/>
        <v>1</v>
      </c>
      <c r="L44" s="36">
        <v>7455.15</v>
      </c>
      <c r="M44" s="43">
        <f t="shared" si="2"/>
        <v>1</v>
      </c>
      <c r="N44" s="36">
        <v>8147.5</v>
      </c>
      <c r="O44" s="43">
        <f t="shared" si="3"/>
        <v>1</v>
      </c>
      <c r="P44" s="36">
        <v>8818.57</v>
      </c>
      <c r="Q44" s="44">
        <f t="shared" si="4"/>
        <v>1</v>
      </c>
    </row>
    <row r="45" spans="3:11" ht="15">
      <c r="C45" s="21"/>
      <c r="D45" s="5"/>
      <c r="E45" s="5"/>
      <c r="F45" s="5"/>
      <c r="G45" s="5"/>
      <c r="H45" s="5"/>
      <c r="I45" s="5"/>
      <c r="J45" s="5"/>
      <c r="K45" s="5"/>
    </row>
    <row r="46" spans="3:11" ht="15">
      <c r="C46" s="20" t="s">
        <v>36</v>
      </c>
      <c r="D46" s="10" t="s">
        <v>35</v>
      </c>
      <c r="E46" s="10"/>
      <c r="F46" s="5"/>
      <c r="G46" s="5"/>
      <c r="H46" s="5"/>
      <c r="I46" s="5"/>
      <c r="J46" s="5"/>
      <c r="K46" s="5"/>
    </row>
    <row r="47" spans="3:11" ht="30">
      <c r="C47" s="20" t="s">
        <v>1</v>
      </c>
      <c r="D47" t="s">
        <v>37</v>
      </c>
      <c r="F47" s="5"/>
      <c r="G47" s="5"/>
      <c r="H47" s="5"/>
      <c r="I47" s="5"/>
      <c r="J47" s="5"/>
      <c r="K47" s="5"/>
    </row>
  </sheetData>
  <sheetProtection/>
  <hyperlinks>
    <hyperlink ref="D46" r:id="rId1" display="https://www.bankofalbania.org/?crd=0,8,1,8,0,17027&amp;uni=20210629112412809112566635344936&amp;ln=1&amp;mode=alone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O21"/>
  <sheetViews>
    <sheetView view="pageBreakPreview" zoomScale="60" zoomScalePageLayoutView="0" workbookViewId="0" topLeftCell="A1">
      <selection activeCell="E15" sqref="E15"/>
    </sheetView>
  </sheetViews>
  <sheetFormatPr defaultColWidth="9.140625" defaultRowHeight="15"/>
  <cols>
    <col min="1" max="1" width="4.57421875" style="0" customWidth="1"/>
    <col min="2" max="2" width="4.140625" style="0" customWidth="1"/>
    <col min="3" max="3" width="2.7109375" style="0" customWidth="1"/>
    <col min="4" max="4" width="22.57421875" style="16" customWidth="1"/>
    <col min="5" max="5" width="13.7109375" style="0" customWidth="1"/>
    <col min="6" max="6" width="10.28125" style="0" customWidth="1"/>
    <col min="7" max="7" width="9.7109375" style="0" customWidth="1"/>
    <col min="9" max="9" width="9.140625" style="0" customWidth="1"/>
    <col min="11" max="11" width="11.28125" style="0" customWidth="1"/>
    <col min="13" max="13" width="22.28125" style="0" customWidth="1"/>
    <col min="15" max="15" width="10.28125" style="0" customWidth="1"/>
  </cols>
  <sheetData>
    <row r="2" spans="3:4" ht="16.5" thickBot="1">
      <c r="C2" s="1"/>
      <c r="D2" s="14" t="s">
        <v>60</v>
      </c>
    </row>
    <row r="3" spans="3:5" ht="32.25" thickBot="1">
      <c r="C3" s="6"/>
      <c r="D3" s="29" t="s">
        <v>73</v>
      </c>
      <c r="E3" s="29" t="s">
        <v>61</v>
      </c>
    </row>
    <row r="4" spans="3:5" ht="17.25" thickBot="1" thickTop="1">
      <c r="C4" s="6"/>
      <c r="D4" s="18">
        <v>2012</v>
      </c>
      <c r="E4" s="12"/>
    </row>
    <row r="5" spans="3:5" ht="17.25" thickBot="1" thickTop="1">
      <c r="C5" s="6"/>
      <c r="D5" s="19">
        <v>2013</v>
      </c>
      <c r="E5" s="13">
        <v>0.05128205128205122</v>
      </c>
    </row>
    <row r="6" spans="3:5" ht="17.25" thickBot="1" thickTop="1">
      <c r="C6" s="6"/>
      <c r="D6" s="19">
        <v>2014</v>
      </c>
      <c r="E6" s="13">
        <v>0.11219512195121951</v>
      </c>
    </row>
    <row r="7" spans="3:5" ht="17.25" thickBot="1" thickTop="1">
      <c r="C7" s="6"/>
      <c r="D7" s="19">
        <v>2015</v>
      </c>
      <c r="E7" s="13">
        <v>0.09210526315789493</v>
      </c>
    </row>
    <row r="8" spans="3:5" ht="17.25" thickBot="1" thickTop="1">
      <c r="C8" s="6"/>
      <c r="D8" s="19">
        <v>2016</v>
      </c>
      <c r="E8" s="13">
        <v>0.13855421686746977</v>
      </c>
    </row>
    <row r="9" spans="3:5" ht="17.25" thickBot="1" thickTop="1">
      <c r="C9" s="6"/>
      <c r="D9" s="19">
        <v>2017</v>
      </c>
      <c r="E9" s="13">
        <v>0.13756613756613761</v>
      </c>
    </row>
    <row r="10" spans="3:5" ht="17.25" thickBot="1" thickTop="1">
      <c r="C10" s="2"/>
      <c r="D10" s="19">
        <v>2018</v>
      </c>
      <c r="E10" s="13">
        <v>0.15503875968992248</v>
      </c>
    </row>
    <row r="11" spans="4:5" ht="17.25" thickBot="1" thickTop="1">
      <c r="D11" s="19">
        <v>2019</v>
      </c>
      <c r="E11" s="13">
        <v>0.09261744966442959</v>
      </c>
    </row>
    <row r="12" spans="4:5" ht="17.25" thickBot="1" thickTop="1">
      <c r="D12" s="19">
        <v>2020</v>
      </c>
      <c r="E12" s="13">
        <v>0.0835380835380835</v>
      </c>
    </row>
    <row r="13" spans="4:5" ht="17.25" thickBot="1" thickTop="1">
      <c r="D13" s="19" t="s">
        <v>53</v>
      </c>
      <c r="E13" s="13">
        <f>'IHD 2012-T12021s'!C13/'IHD 2012-T12021s'!C4</f>
        <v>1.2615384615384615</v>
      </c>
    </row>
    <row r="14" spans="4:5" ht="15.75" thickTop="1">
      <c r="D14" s="20" t="s">
        <v>36</v>
      </c>
      <c r="E14" s="10" t="s">
        <v>74</v>
      </c>
    </row>
    <row r="15" spans="4:5" ht="30">
      <c r="D15" s="20" t="s">
        <v>1</v>
      </c>
      <c r="E15" t="s">
        <v>75</v>
      </c>
    </row>
    <row r="18" ht="15">
      <c r="E18" s="3"/>
    </row>
    <row r="19" ht="15">
      <c r="O19" s="3"/>
    </row>
    <row r="20" ht="15">
      <c r="O20" s="3"/>
    </row>
    <row r="21" spans="4:15" ht="15">
      <c r="D21" s="20"/>
      <c r="O21" s="3"/>
    </row>
  </sheetData>
  <sheetProtection/>
  <hyperlinks>
    <hyperlink ref="E14" r:id="rId1" display="https://www.bankofalbania.org/?crd=0,8,1,8,0,17027&amp;uni=20210629112412809112566635344936&amp;ln=1&amp;mode=alone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:M48"/>
  <sheetViews>
    <sheetView view="pageBreakPreview" zoomScale="60" zoomScalePageLayoutView="0" workbookViewId="0" topLeftCell="A1">
      <pane ySplit="4" topLeftCell="A17" activePane="bottomLeft" state="frozen"/>
      <selection pane="topLeft" activeCell="A1" sqref="A1"/>
      <selection pane="bottomLeft" activeCell="D48" sqref="D48"/>
    </sheetView>
  </sheetViews>
  <sheetFormatPr defaultColWidth="9.140625" defaultRowHeight="15"/>
  <cols>
    <col min="1" max="1" width="4.00390625" style="0" customWidth="1"/>
    <col min="2" max="2" width="3.140625" style="0" customWidth="1"/>
    <col min="3" max="3" width="24.8515625" style="0" customWidth="1"/>
    <col min="4" max="4" width="20.28125" style="0" customWidth="1"/>
    <col min="5" max="5" width="25.28125" style="0" customWidth="1"/>
    <col min="6" max="6" width="14.421875" style="0" customWidth="1"/>
    <col min="7" max="8" width="15.8515625" style="0" customWidth="1"/>
    <col min="9" max="9" width="14.57421875" style="0" customWidth="1"/>
    <col min="10" max="10" width="20.8515625" style="0" customWidth="1"/>
    <col min="11" max="11" width="13.8515625" style="0" customWidth="1"/>
    <col min="12" max="12" width="15.00390625" style="0" customWidth="1"/>
    <col min="13" max="13" width="13.421875" style="0" customWidth="1"/>
  </cols>
  <sheetData>
    <row r="3" spans="3:7" ht="15.75" thickBot="1">
      <c r="C3" s="4" t="s">
        <v>62</v>
      </c>
      <c r="D3" s="4"/>
      <c r="E3" s="5"/>
      <c r="F3" s="5"/>
      <c r="G3" s="5"/>
    </row>
    <row r="4" spans="3:13" ht="35.25" thickBot="1">
      <c r="C4" s="31" t="s">
        <v>0</v>
      </c>
      <c r="D4" s="32">
        <v>2014</v>
      </c>
      <c r="E4" s="32">
        <v>2015</v>
      </c>
      <c r="F4" s="32">
        <v>2016</v>
      </c>
      <c r="G4" s="32">
        <v>2017</v>
      </c>
      <c r="H4" s="32">
        <v>2018</v>
      </c>
      <c r="I4" s="32">
        <v>2019</v>
      </c>
      <c r="J4" s="32">
        <v>2020</v>
      </c>
      <c r="K4" s="62" t="s">
        <v>34</v>
      </c>
      <c r="L4" s="50" t="s">
        <v>66</v>
      </c>
      <c r="M4" s="50" t="s">
        <v>67</v>
      </c>
    </row>
    <row r="5" spans="3:13" ht="15.75" thickTop="1">
      <c r="C5" s="34" t="s">
        <v>76</v>
      </c>
      <c r="D5" s="23">
        <v>16.9</v>
      </c>
      <c r="E5" s="23">
        <v>18.97</v>
      </c>
      <c r="F5" s="23">
        <v>19.29</v>
      </c>
      <c r="G5" s="23">
        <v>19.3</v>
      </c>
      <c r="H5" s="23">
        <v>23.75</v>
      </c>
      <c r="I5" s="23">
        <v>18.39</v>
      </c>
      <c r="J5" s="23">
        <v>20.12</v>
      </c>
      <c r="K5" s="37">
        <v>20.41</v>
      </c>
      <c r="L5" s="51">
        <f>J5-D5</f>
        <v>3.2200000000000024</v>
      </c>
      <c r="M5" s="52">
        <f>L5/D5</f>
        <v>0.19053254437869838</v>
      </c>
    </row>
    <row r="6" spans="3:13" ht="15">
      <c r="C6" s="54" t="s">
        <v>3</v>
      </c>
      <c r="D6" s="55">
        <v>358.34</v>
      </c>
      <c r="E6" s="55">
        <v>386.92</v>
      </c>
      <c r="F6" s="55">
        <v>359.55</v>
      </c>
      <c r="G6" s="55">
        <v>447.45</v>
      </c>
      <c r="H6" s="55">
        <v>516.7</v>
      </c>
      <c r="I6" s="55">
        <v>545.76</v>
      </c>
      <c r="J6" s="55">
        <v>601.09</v>
      </c>
      <c r="K6" s="56">
        <v>595.47</v>
      </c>
      <c r="L6" s="55">
        <f aca="true" t="shared" si="0" ref="L6:L45">J6-D6</f>
        <v>242.75000000000006</v>
      </c>
      <c r="M6" s="57">
        <f aca="true" t="shared" si="1" ref="M6:M45">L6/D6</f>
        <v>0.6774292571301002</v>
      </c>
    </row>
    <row r="7" spans="3:13" ht="15">
      <c r="C7" s="34" t="s">
        <v>77</v>
      </c>
      <c r="D7" s="23">
        <v>0.38</v>
      </c>
      <c r="E7" s="23">
        <v>0.34</v>
      </c>
      <c r="F7" s="23">
        <v>-1.24</v>
      </c>
      <c r="G7" s="23">
        <v>-0.03</v>
      </c>
      <c r="H7" s="23">
        <v>7.69</v>
      </c>
      <c r="I7" s="23">
        <v>8.52</v>
      </c>
      <c r="J7" s="23">
        <v>3.58</v>
      </c>
      <c r="K7" s="37">
        <v>3.97</v>
      </c>
      <c r="L7" s="51">
        <f t="shared" si="0"/>
        <v>3.2</v>
      </c>
      <c r="M7" s="52">
        <f t="shared" si="1"/>
        <v>8.421052631578947</v>
      </c>
    </row>
    <row r="8" spans="3:13" ht="15">
      <c r="C8" s="34" t="s">
        <v>78</v>
      </c>
      <c r="D8" s="23">
        <v>0.25</v>
      </c>
      <c r="E8" s="23">
        <v>0.26</v>
      </c>
      <c r="F8" s="23">
        <v>0.5</v>
      </c>
      <c r="G8" s="23">
        <v>0.81</v>
      </c>
      <c r="H8" s="23">
        <v>2.38</v>
      </c>
      <c r="I8" s="23">
        <v>4.42</v>
      </c>
      <c r="J8" s="23">
        <v>6.32</v>
      </c>
      <c r="K8" s="37">
        <v>6.71</v>
      </c>
      <c r="L8" s="51">
        <f t="shared" si="0"/>
        <v>6.07</v>
      </c>
      <c r="M8" s="52">
        <f t="shared" si="1"/>
        <v>24.28</v>
      </c>
    </row>
    <row r="9" spans="3:13" ht="15">
      <c r="C9" s="54" t="s">
        <v>79</v>
      </c>
      <c r="D9" s="55">
        <v>12.89</v>
      </c>
      <c r="E9" s="55">
        <v>14.7</v>
      </c>
      <c r="F9" s="55">
        <v>18.06</v>
      </c>
      <c r="G9" s="55">
        <v>22.25</v>
      </c>
      <c r="H9" s="55">
        <v>25.23</v>
      </c>
      <c r="I9" s="55">
        <v>534.93</v>
      </c>
      <c r="J9" s="55">
        <v>535.91</v>
      </c>
      <c r="K9" s="56">
        <v>772.42</v>
      </c>
      <c r="L9" s="55">
        <f t="shared" si="0"/>
        <v>523.02</v>
      </c>
      <c r="M9" s="57">
        <f t="shared" si="1"/>
        <v>40.5756400310318</v>
      </c>
    </row>
    <row r="10" spans="3:13" ht="15">
      <c r="C10" s="54" t="s">
        <v>6</v>
      </c>
      <c r="D10" s="55">
        <v>725.34</v>
      </c>
      <c r="E10" s="55">
        <v>691.45</v>
      </c>
      <c r="F10" s="55">
        <v>739.52</v>
      </c>
      <c r="G10" s="55">
        <v>883.8</v>
      </c>
      <c r="H10" s="55">
        <v>1000.59</v>
      </c>
      <c r="I10" s="55">
        <v>1115.24</v>
      </c>
      <c r="J10" s="55">
        <v>1129.39</v>
      </c>
      <c r="K10" s="56">
        <v>1160.61</v>
      </c>
      <c r="L10" s="55">
        <f t="shared" si="0"/>
        <v>404.05000000000007</v>
      </c>
      <c r="M10" s="57">
        <f t="shared" si="1"/>
        <v>0.5570491080045221</v>
      </c>
    </row>
    <row r="11" spans="3:13" ht="15">
      <c r="C11" s="54" t="s">
        <v>80</v>
      </c>
      <c r="D11" s="55">
        <v>79.41</v>
      </c>
      <c r="E11" s="55">
        <v>120.6</v>
      </c>
      <c r="F11" s="55">
        <v>550.13</v>
      </c>
      <c r="G11" s="55">
        <v>893.66</v>
      </c>
      <c r="H11" s="55">
        <v>1315.54</v>
      </c>
      <c r="I11" s="55">
        <v>1495.2</v>
      </c>
      <c r="J11" s="55">
        <v>1665</v>
      </c>
      <c r="K11" s="56">
        <v>1688.18</v>
      </c>
      <c r="L11" s="55">
        <f>J11-D11</f>
        <v>1585.59</v>
      </c>
      <c r="M11" s="57">
        <f t="shared" si="1"/>
        <v>19.96713260294673</v>
      </c>
    </row>
    <row r="12" spans="3:13" ht="15">
      <c r="C12" s="34" t="s">
        <v>81</v>
      </c>
      <c r="D12" s="23">
        <v>-2.47</v>
      </c>
      <c r="E12" s="23">
        <v>4</v>
      </c>
      <c r="F12" s="23">
        <v>6.39</v>
      </c>
      <c r="G12" s="23">
        <v>7.56</v>
      </c>
      <c r="H12" s="23">
        <v>3.73</v>
      </c>
      <c r="I12" s="23">
        <v>3.98</v>
      </c>
      <c r="J12" s="23">
        <v>4.43</v>
      </c>
      <c r="K12" s="37">
        <v>4.52</v>
      </c>
      <c r="L12" s="51">
        <f t="shared" si="0"/>
        <v>6.9</v>
      </c>
      <c r="M12" s="52">
        <f t="shared" si="1"/>
        <v>-2.7935222672064777</v>
      </c>
    </row>
    <row r="13" spans="3:13" ht="15">
      <c r="C13" s="34" t="s">
        <v>82</v>
      </c>
      <c r="D13" s="23">
        <v>116.74</v>
      </c>
      <c r="E13" s="23">
        <v>140.29</v>
      </c>
      <c r="F13" s="23">
        <v>142.05</v>
      </c>
      <c r="G13" s="23">
        <v>144.6</v>
      </c>
      <c r="H13" s="23">
        <v>165.1</v>
      </c>
      <c r="I13" s="23">
        <v>189.19</v>
      </c>
      <c r="J13" s="23">
        <v>190.09</v>
      </c>
      <c r="K13" s="37">
        <v>191.96</v>
      </c>
      <c r="L13" s="51">
        <f t="shared" si="0"/>
        <v>73.35000000000001</v>
      </c>
      <c r="M13" s="52">
        <f t="shared" si="1"/>
        <v>0.6283193421278055</v>
      </c>
    </row>
    <row r="14" spans="3:13" ht="15">
      <c r="C14" s="34" t="s">
        <v>83</v>
      </c>
      <c r="D14" s="23">
        <v>0.95</v>
      </c>
      <c r="E14" s="23">
        <v>0.73</v>
      </c>
      <c r="F14" s="23">
        <v>0.45</v>
      </c>
      <c r="G14" s="23">
        <v>0.68</v>
      </c>
      <c r="H14" s="23">
        <v>0.72</v>
      </c>
      <c r="I14" s="23">
        <v>0.84</v>
      </c>
      <c r="J14" s="23">
        <v>1.02</v>
      </c>
      <c r="K14" s="37">
        <v>1.1</v>
      </c>
      <c r="L14" s="51">
        <f t="shared" si="0"/>
        <v>0.07000000000000006</v>
      </c>
      <c r="M14" s="52">
        <f t="shared" si="1"/>
        <v>0.07368421052631585</v>
      </c>
    </row>
    <row r="15" spans="3:13" ht="15">
      <c r="C15" s="34" t="s">
        <v>84</v>
      </c>
      <c r="D15" s="23">
        <v>129.53</v>
      </c>
      <c r="E15" s="23">
        <v>137.18</v>
      </c>
      <c r="F15" s="23">
        <v>122.74</v>
      </c>
      <c r="G15" s="23">
        <v>111.46</v>
      </c>
      <c r="H15" s="23">
        <v>126.67</v>
      </c>
      <c r="I15" s="23">
        <v>147.06</v>
      </c>
      <c r="J15" s="23">
        <v>173.14</v>
      </c>
      <c r="K15" s="37">
        <v>183.13</v>
      </c>
      <c r="L15" s="51">
        <f t="shared" si="0"/>
        <v>43.609999999999985</v>
      </c>
      <c r="M15" s="52">
        <f t="shared" si="1"/>
        <v>0.33667876167683153</v>
      </c>
    </row>
    <row r="16" spans="3:13" ht="15">
      <c r="C16" s="34" t="s">
        <v>85</v>
      </c>
      <c r="D16" s="30"/>
      <c r="E16" s="23">
        <v>4.16</v>
      </c>
      <c r="F16" s="23">
        <v>4.21</v>
      </c>
      <c r="G16" s="23">
        <v>4.27</v>
      </c>
      <c r="H16" s="23">
        <v>4.8</v>
      </c>
      <c r="I16" s="23">
        <v>5.2</v>
      </c>
      <c r="J16" s="23">
        <v>5.17</v>
      </c>
      <c r="K16" s="37">
        <v>5.19</v>
      </c>
      <c r="L16" s="51">
        <f t="shared" si="0"/>
        <v>5.17</v>
      </c>
      <c r="M16" s="52">
        <f>L16/E16</f>
        <v>1.2427884615384615</v>
      </c>
    </row>
    <row r="17" spans="3:13" ht="15">
      <c r="C17" s="34" t="s">
        <v>86</v>
      </c>
      <c r="D17" s="23">
        <v>0.58</v>
      </c>
      <c r="E17" s="23">
        <v>1.04</v>
      </c>
      <c r="F17" s="23">
        <v>-0.64</v>
      </c>
      <c r="G17" s="23">
        <v>0.95</v>
      </c>
      <c r="H17" s="23">
        <v>1.1</v>
      </c>
      <c r="I17" s="23">
        <v>1.61</v>
      </c>
      <c r="J17" s="23">
        <v>2.02</v>
      </c>
      <c r="K17" s="37">
        <v>2.45</v>
      </c>
      <c r="L17" s="51">
        <f t="shared" si="0"/>
        <v>1.44</v>
      </c>
      <c r="M17" s="52">
        <f t="shared" si="1"/>
        <v>2.4827586206896552</v>
      </c>
    </row>
    <row r="18" spans="3:13" ht="15">
      <c r="C18" s="54" t="s">
        <v>87</v>
      </c>
      <c r="D18" s="55">
        <v>71.38</v>
      </c>
      <c r="E18" s="55">
        <v>75.49</v>
      </c>
      <c r="F18" s="55">
        <v>88.06</v>
      </c>
      <c r="G18" s="55">
        <v>178.11</v>
      </c>
      <c r="H18" s="55">
        <v>306.6</v>
      </c>
      <c r="I18" s="55">
        <v>307.45</v>
      </c>
      <c r="J18" s="55">
        <v>338.59</v>
      </c>
      <c r="K18" s="56">
        <v>374.11</v>
      </c>
      <c r="L18" s="55">
        <f t="shared" si="0"/>
        <v>267.21</v>
      </c>
      <c r="M18" s="57">
        <f t="shared" si="1"/>
        <v>3.7434855701877274</v>
      </c>
    </row>
    <row r="19" spans="3:13" ht="15">
      <c r="C19" s="34" t="s">
        <v>88</v>
      </c>
      <c r="D19" s="23">
        <v>20.75</v>
      </c>
      <c r="E19" s="23">
        <v>23.81</v>
      </c>
      <c r="F19" s="23">
        <v>38.4</v>
      </c>
      <c r="G19" s="23">
        <v>51.23</v>
      </c>
      <c r="H19" s="23">
        <v>61.45</v>
      </c>
      <c r="I19" s="23">
        <v>78.48</v>
      </c>
      <c r="J19" s="23">
        <v>84.3</v>
      </c>
      <c r="K19" s="37">
        <v>87.37</v>
      </c>
      <c r="L19" s="51">
        <f t="shared" si="0"/>
        <v>63.55</v>
      </c>
      <c r="M19" s="52">
        <f t="shared" si="1"/>
        <v>3.0626506024096383</v>
      </c>
    </row>
    <row r="20" spans="3:13" ht="15">
      <c r="C20" s="65" t="s">
        <v>89</v>
      </c>
      <c r="D20" s="59">
        <v>1179.58</v>
      </c>
      <c r="E20" s="59">
        <v>1204.82</v>
      </c>
      <c r="F20" s="59">
        <v>1232.61</v>
      </c>
      <c r="G20" s="59">
        <v>1216.82</v>
      </c>
      <c r="H20" s="59">
        <v>1071.59</v>
      </c>
      <c r="I20" s="59">
        <v>500.18</v>
      </c>
      <c r="J20" s="59">
        <v>530.31</v>
      </c>
      <c r="K20" s="60">
        <v>305.1</v>
      </c>
      <c r="L20" s="59">
        <f t="shared" si="0"/>
        <v>-649.27</v>
      </c>
      <c r="M20" s="61">
        <f t="shared" si="1"/>
        <v>-0.550424727445362</v>
      </c>
    </row>
    <row r="21" spans="3:13" ht="15">
      <c r="C21" s="34" t="s">
        <v>90</v>
      </c>
      <c r="D21" s="23">
        <v>14.91</v>
      </c>
      <c r="E21" s="23">
        <v>13.56</v>
      </c>
      <c r="F21" s="23">
        <v>12.68</v>
      </c>
      <c r="G21" s="23">
        <v>12.75</v>
      </c>
      <c r="H21" s="23">
        <v>15.55</v>
      </c>
      <c r="I21" s="23">
        <v>17.33</v>
      </c>
      <c r="J21" s="23">
        <v>18.61</v>
      </c>
      <c r="K21" s="37">
        <v>18.91</v>
      </c>
      <c r="L21" s="51">
        <f t="shared" si="0"/>
        <v>3.6999999999999993</v>
      </c>
      <c r="M21" s="52">
        <f t="shared" si="1"/>
        <v>0.24815560026827627</v>
      </c>
    </row>
    <row r="22" spans="3:13" ht="15">
      <c r="C22" s="34" t="s">
        <v>91</v>
      </c>
      <c r="D22" s="23">
        <v>0.05</v>
      </c>
      <c r="E22" s="23">
        <v>0.06</v>
      </c>
      <c r="F22" s="23">
        <v>0.42</v>
      </c>
      <c r="G22" s="23">
        <v>0.64</v>
      </c>
      <c r="H22" s="23">
        <v>3.32</v>
      </c>
      <c r="I22" s="23">
        <v>87.01</v>
      </c>
      <c r="J22" s="23">
        <v>94.99</v>
      </c>
      <c r="K22" s="37">
        <v>99.51</v>
      </c>
      <c r="L22" s="51">
        <f t="shared" si="0"/>
        <v>94.94</v>
      </c>
      <c r="M22" s="52">
        <f t="shared" si="1"/>
        <v>1898.8</v>
      </c>
    </row>
    <row r="23" spans="3:13" ht="15">
      <c r="C23" s="34" t="s">
        <v>92</v>
      </c>
      <c r="D23" s="23">
        <v>-0.65</v>
      </c>
      <c r="E23" s="23">
        <v>1.23</v>
      </c>
      <c r="F23" s="23">
        <v>1.16</v>
      </c>
      <c r="G23" s="23">
        <v>1.33</v>
      </c>
      <c r="H23" s="23">
        <v>1.66</v>
      </c>
      <c r="I23" s="23">
        <v>1.65</v>
      </c>
      <c r="J23" s="23">
        <v>2.03</v>
      </c>
      <c r="K23" s="37">
        <v>2.1</v>
      </c>
      <c r="L23" s="51">
        <f t="shared" si="0"/>
        <v>2.6799999999999997</v>
      </c>
      <c r="M23" s="52">
        <f t="shared" si="1"/>
        <v>-4.123076923076923</v>
      </c>
    </row>
    <row r="24" spans="3:13" ht="15">
      <c r="C24" s="54" t="s">
        <v>19</v>
      </c>
      <c r="D24" s="55">
        <v>523.67</v>
      </c>
      <c r="E24" s="55">
        <v>547.46</v>
      </c>
      <c r="F24" s="55">
        <v>604.39</v>
      </c>
      <c r="G24" s="55">
        <v>610.14</v>
      </c>
      <c r="H24" s="55">
        <v>690.88</v>
      </c>
      <c r="I24" s="55">
        <v>764.83</v>
      </c>
      <c r="J24" s="55">
        <v>873.78</v>
      </c>
      <c r="K24" s="56">
        <v>905.52</v>
      </c>
      <c r="L24" s="55">
        <f>J24-D24</f>
        <v>350.11</v>
      </c>
      <c r="M24" s="57">
        <f t="shared" si="1"/>
        <v>0.668569900891783</v>
      </c>
    </row>
    <row r="25" spans="3:13" ht="15">
      <c r="C25" s="34" t="s">
        <v>93</v>
      </c>
      <c r="D25" s="23">
        <v>0.19</v>
      </c>
      <c r="E25" s="23">
        <v>0.21</v>
      </c>
      <c r="F25" s="23">
        <v>0.24</v>
      </c>
      <c r="G25" s="23">
        <v>0.24</v>
      </c>
      <c r="H25" s="23">
        <v>0.26</v>
      </c>
      <c r="I25" s="23">
        <v>0.3</v>
      </c>
      <c r="J25" s="23">
        <v>0.28</v>
      </c>
      <c r="K25" s="37">
        <v>0.28</v>
      </c>
      <c r="L25" s="51">
        <f t="shared" si="0"/>
        <v>0.09000000000000002</v>
      </c>
      <c r="M25" s="52">
        <f t="shared" si="1"/>
        <v>0.47368421052631593</v>
      </c>
    </row>
    <row r="26" spans="3:13" ht="15">
      <c r="C26" s="34" t="s">
        <v>94</v>
      </c>
      <c r="D26" s="23">
        <v>25.56</v>
      </c>
      <c r="E26" s="23">
        <v>28.92</v>
      </c>
      <c r="F26" s="23">
        <v>41.64</v>
      </c>
      <c r="G26" s="23">
        <v>45.49</v>
      </c>
      <c r="H26" s="23">
        <v>73.35</v>
      </c>
      <c r="I26" s="23">
        <v>86.25</v>
      </c>
      <c r="J26" s="23">
        <v>95.98</v>
      </c>
      <c r="K26" s="37">
        <v>102.82</v>
      </c>
      <c r="L26" s="51">
        <f t="shared" si="0"/>
        <v>70.42</v>
      </c>
      <c r="M26" s="52">
        <f t="shared" si="1"/>
        <v>2.755086071987481</v>
      </c>
    </row>
    <row r="27" spans="3:13" ht="15">
      <c r="C27" s="58" t="s">
        <v>95</v>
      </c>
      <c r="D27" s="59">
        <v>-8.04</v>
      </c>
      <c r="E27" s="59">
        <v>-2.04</v>
      </c>
      <c r="F27" s="59">
        <v>-4.11</v>
      </c>
      <c r="G27" s="59">
        <v>-10.1</v>
      </c>
      <c r="H27" s="59">
        <v>-15.27</v>
      </c>
      <c r="I27" s="59">
        <v>-20.28</v>
      </c>
      <c r="J27" s="59">
        <v>-19.16</v>
      </c>
      <c r="K27" s="60">
        <v>-18.65</v>
      </c>
      <c r="L27" s="59">
        <f t="shared" si="0"/>
        <v>-11.120000000000001</v>
      </c>
      <c r="M27" s="61">
        <f t="shared" si="1"/>
        <v>1.3830845771144282</v>
      </c>
    </row>
    <row r="28" spans="3:13" ht="15">
      <c r="C28" s="58" t="s">
        <v>96</v>
      </c>
      <c r="D28" s="59">
        <v>26.03</v>
      </c>
      <c r="E28" s="59">
        <v>27.37</v>
      </c>
      <c r="F28" s="59">
        <v>23.35</v>
      </c>
      <c r="G28" s="59">
        <v>0.78</v>
      </c>
      <c r="H28" s="59">
        <v>-26.82</v>
      </c>
      <c r="I28" s="59">
        <v>-24.95</v>
      </c>
      <c r="J28" s="59">
        <v>-27.73</v>
      </c>
      <c r="K28" s="60">
        <v>-28.17</v>
      </c>
      <c r="L28" s="59">
        <f t="shared" si="0"/>
        <v>-53.760000000000005</v>
      </c>
      <c r="M28" s="61">
        <f t="shared" si="1"/>
        <v>-2.0653092585478294</v>
      </c>
    </row>
    <row r="29" spans="3:13" ht="15">
      <c r="C29" s="34" t="s">
        <v>97</v>
      </c>
      <c r="D29" s="23">
        <v>46.49</v>
      </c>
      <c r="E29" s="23">
        <v>58.72</v>
      </c>
      <c r="F29" s="23">
        <v>58.42</v>
      </c>
      <c r="G29" s="23">
        <v>59.29</v>
      </c>
      <c r="H29" s="23">
        <v>64.62</v>
      </c>
      <c r="I29" s="23">
        <v>70.67</v>
      </c>
      <c r="J29" s="23">
        <v>76.02</v>
      </c>
      <c r="K29" s="37">
        <v>78.4</v>
      </c>
      <c r="L29" s="51">
        <f t="shared" si="0"/>
        <v>29.529999999999994</v>
      </c>
      <c r="M29" s="52">
        <f t="shared" si="1"/>
        <v>0.6351903635190362</v>
      </c>
    </row>
    <row r="30" spans="3:13" ht="15">
      <c r="C30" s="34" t="s">
        <v>98</v>
      </c>
      <c r="D30" s="23">
        <v>12.64</v>
      </c>
      <c r="E30" s="23">
        <v>13.6</v>
      </c>
      <c r="F30" s="23">
        <v>2.82</v>
      </c>
      <c r="G30" s="23">
        <v>5.09</v>
      </c>
      <c r="H30" s="23">
        <v>15.76</v>
      </c>
      <c r="I30" s="23">
        <v>14.61</v>
      </c>
      <c r="J30" s="23">
        <v>17.03</v>
      </c>
      <c r="K30" s="37">
        <v>17.7</v>
      </c>
      <c r="L30" s="51">
        <f t="shared" si="0"/>
        <v>4.390000000000001</v>
      </c>
      <c r="M30" s="52">
        <f t="shared" si="1"/>
        <v>0.3473101265822785</v>
      </c>
    </row>
    <row r="31" spans="3:13" ht="15">
      <c r="C31" s="34" t="s">
        <v>99</v>
      </c>
      <c r="D31" s="23">
        <v>0.9</v>
      </c>
      <c r="E31" s="23">
        <v>0.71</v>
      </c>
      <c r="F31" s="23">
        <v>1.82</v>
      </c>
      <c r="G31" s="23">
        <v>2.91</v>
      </c>
      <c r="H31" s="23">
        <v>1.19</v>
      </c>
      <c r="I31" s="23">
        <v>2.11</v>
      </c>
      <c r="J31" s="23">
        <v>2.74</v>
      </c>
      <c r="K31" s="37">
        <v>2.84</v>
      </c>
      <c r="L31" s="51">
        <f t="shared" si="0"/>
        <v>1.8400000000000003</v>
      </c>
      <c r="M31" s="52">
        <f t="shared" si="1"/>
        <v>2.0444444444444447</v>
      </c>
    </row>
    <row r="32" spans="3:13" ht="15">
      <c r="C32" s="34" t="s">
        <v>100</v>
      </c>
      <c r="D32" s="23">
        <v>21.63</v>
      </c>
      <c r="E32" s="23">
        <v>35.96</v>
      </c>
      <c r="F32" s="23">
        <v>40.91</v>
      </c>
      <c r="G32" s="23">
        <v>40.59</v>
      </c>
      <c r="H32" s="23">
        <v>31.37</v>
      </c>
      <c r="I32" s="23">
        <v>37.23</v>
      </c>
      <c r="J32" s="23">
        <v>40.61</v>
      </c>
      <c r="K32" s="37">
        <v>54.07</v>
      </c>
      <c r="L32" s="51">
        <f t="shared" si="0"/>
        <v>18.98</v>
      </c>
      <c r="M32" s="52">
        <f t="shared" si="1"/>
        <v>0.8774849745723533</v>
      </c>
    </row>
    <row r="33" spans="3:13" ht="15">
      <c r="C33" s="64" t="s">
        <v>68</v>
      </c>
      <c r="D33" s="55">
        <v>506</v>
      </c>
      <c r="E33" s="55">
        <v>702.78</v>
      </c>
      <c r="F33" s="55">
        <v>717.96</v>
      </c>
      <c r="G33" s="55">
        <v>826.83</v>
      </c>
      <c r="H33" s="55">
        <v>1017</v>
      </c>
      <c r="I33" s="55">
        <v>1245.37</v>
      </c>
      <c r="J33" s="55">
        <v>1422.4</v>
      </c>
      <c r="K33" s="56">
        <v>1468.81</v>
      </c>
      <c r="L33" s="55">
        <f t="shared" si="0"/>
        <v>916.4000000000001</v>
      </c>
      <c r="M33" s="57">
        <f t="shared" si="1"/>
        <v>1.8110671936758895</v>
      </c>
    </row>
    <row r="34" spans="3:13" ht="15">
      <c r="C34" s="34" t="s">
        <v>101</v>
      </c>
      <c r="D34" s="23">
        <v>0.97</v>
      </c>
      <c r="E34" s="23">
        <v>3.29</v>
      </c>
      <c r="F34" s="23">
        <v>2.55</v>
      </c>
      <c r="G34" s="23">
        <v>2.65</v>
      </c>
      <c r="H34" s="23">
        <v>3.77</v>
      </c>
      <c r="I34" s="23">
        <v>5.63</v>
      </c>
      <c r="J34" s="23">
        <v>6.92</v>
      </c>
      <c r="K34" s="37">
        <v>6.96</v>
      </c>
      <c r="L34" s="51">
        <f t="shared" si="0"/>
        <v>5.95</v>
      </c>
      <c r="M34" s="52">
        <f t="shared" si="1"/>
        <v>6.134020618556701</v>
      </c>
    </row>
    <row r="35" spans="3:13" ht="15">
      <c r="C35" s="34" t="s">
        <v>102</v>
      </c>
      <c r="D35" s="23">
        <v>1.5</v>
      </c>
      <c r="E35" s="23">
        <v>1.5</v>
      </c>
      <c r="F35" s="23">
        <v>1.72</v>
      </c>
      <c r="G35" s="23">
        <v>4.17</v>
      </c>
      <c r="H35" s="23">
        <v>16.96</v>
      </c>
      <c r="I35" s="23">
        <v>21.52</v>
      </c>
      <c r="J35" s="23">
        <v>15.73</v>
      </c>
      <c r="K35" s="37">
        <v>3.61</v>
      </c>
      <c r="L35" s="51">
        <f t="shared" si="0"/>
        <v>14.23</v>
      </c>
      <c r="M35" s="52">
        <f t="shared" si="1"/>
        <v>9.486666666666666</v>
      </c>
    </row>
    <row r="36" spans="3:13" ht="15">
      <c r="C36" s="34" t="s">
        <v>103</v>
      </c>
      <c r="D36" s="30"/>
      <c r="E36" s="23">
        <v>1.91</v>
      </c>
      <c r="F36" s="23">
        <v>2.3</v>
      </c>
      <c r="G36" s="23">
        <v>2.06</v>
      </c>
      <c r="H36" s="23">
        <v>2.77</v>
      </c>
      <c r="I36" s="23">
        <v>5.34</v>
      </c>
      <c r="J36" s="23">
        <v>7.77</v>
      </c>
      <c r="K36" s="37">
        <v>7.99</v>
      </c>
      <c r="L36" s="51">
        <f t="shared" si="0"/>
        <v>7.77</v>
      </c>
      <c r="M36" s="52">
        <f>L36/E36</f>
        <v>4.0680628272251305</v>
      </c>
    </row>
    <row r="37" spans="3:13" ht="15">
      <c r="C37" s="34" t="s">
        <v>104</v>
      </c>
      <c r="D37" s="23">
        <v>0.02</v>
      </c>
      <c r="E37" s="23">
        <v>0.05</v>
      </c>
      <c r="F37" s="23">
        <v>-0.07</v>
      </c>
      <c r="G37" s="23">
        <v>0.41</v>
      </c>
      <c r="H37" s="23">
        <v>0.71</v>
      </c>
      <c r="I37" s="23">
        <v>1.12</v>
      </c>
      <c r="J37" s="23">
        <v>2.41</v>
      </c>
      <c r="K37" s="37">
        <v>2.94</v>
      </c>
      <c r="L37" s="51">
        <f t="shared" si="0"/>
        <v>2.39</v>
      </c>
      <c r="M37" s="52">
        <f t="shared" si="1"/>
        <v>119.5</v>
      </c>
    </row>
    <row r="38" spans="3:13" ht="15">
      <c r="C38" s="34" t="s">
        <v>105</v>
      </c>
      <c r="D38" s="23">
        <v>18.25</v>
      </c>
      <c r="E38" s="23">
        <v>24.67</v>
      </c>
      <c r="F38" s="23">
        <v>15.85</v>
      </c>
      <c r="G38" s="23">
        <v>25.68</v>
      </c>
      <c r="H38" s="23">
        <v>25.28</v>
      </c>
      <c r="I38" s="23">
        <v>27.76</v>
      </c>
      <c r="J38" s="23">
        <v>28.13</v>
      </c>
      <c r="K38" s="37">
        <v>28.4</v>
      </c>
      <c r="L38" s="51">
        <f t="shared" si="0"/>
        <v>9.879999999999999</v>
      </c>
      <c r="M38" s="52">
        <f t="shared" si="1"/>
        <v>0.5413698630136986</v>
      </c>
    </row>
    <row r="39" spans="3:13" ht="15">
      <c r="C39" s="54" t="s">
        <v>30</v>
      </c>
      <c r="D39" s="55">
        <v>413.09</v>
      </c>
      <c r="E39" s="55">
        <v>411</v>
      </c>
      <c r="F39" s="55">
        <v>512.88</v>
      </c>
      <c r="G39" s="55">
        <v>501.31</v>
      </c>
      <c r="H39" s="55">
        <v>604.66</v>
      </c>
      <c r="I39" s="55">
        <v>604.42</v>
      </c>
      <c r="J39" s="55">
        <v>632.82</v>
      </c>
      <c r="K39" s="56">
        <v>677.84</v>
      </c>
      <c r="L39" s="55">
        <f t="shared" si="0"/>
        <v>219.73000000000008</v>
      </c>
      <c r="M39" s="57">
        <f t="shared" si="1"/>
        <v>0.5319179839744368</v>
      </c>
    </row>
    <row r="40" spans="3:13" ht="15">
      <c r="C40" s="34" t="s">
        <v>106</v>
      </c>
      <c r="D40" s="23">
        <v>88.36</v>
      </c>
      <c r="E40" s="23">
        <v>94.48</v>
      </c>
      <c r="F40" s="23">
        <v>80.84</v>
      </c>
      <c r="G40" s="23">
        <v>79.13</v>
      </c>
      <c r="H40" s="23">
        <v>69.36</v>
      </c>
      <c r="I40" s="23">
        <v>81.79</v>
      </c>
      <c r="J40" s="23">
        <v>125.48</v>
      </c>
      <c r="K40" s="37">
        <v>135.81</v>
      </c>
      <c r="L40" s="51">
        <f t="shared" si="0"/>
        <v>37.120000000000005</v>
      </c>
      <c r="M40" s="52">
        <f t="shared" si="1"/>
        <v>0.42009959257582624</v>
      </c>
    </row>
    <row r="41" spans="3:13" ht="15">
      <c r="C41" s="58" t="s">
        <v>107</v>
      </c>
      <c r="D41" s="59">
        <v>1.2</v>
      </c>
      <c r="E41" s="59">
        <v>1.19</v>
      </c>
      <c r="F41" s="59">
        <v>1.39</v>
      </c>
      <c r="G41" s="59">
        <v>1.18</v>
      </c>
      <c r="H41" s="59">
        <v>1.33</v>
      </c>
      <c r="I41" s="59">
        <v>1.74</v>
      </c>
      <c r="J41" s="59">
        <v>0.61</v>
      </c>
      <c r="K41" s="60">
        <v>0.6</v>
      </c>
      <c r="L41" s="59">
        <f t="shared" si="0"/>
        <v>-0.59</v>
      </c>
      <c r="M41" s="61">
        <f t="shared" si="1"/>
        <v>-0.49166666666666664</v>
      </c>
    </row>
    <row r="42" spans="3:13" ht="15">
      <c r="C42" s="34" t="s">
        <v>108</v>
      </c>
      <c r="D42" s="23">
        <v>3.81</v>
      </c>
      <c r="E42" s="23">
        <v>5.24</v>
      </c>
      <c r="F42" s="23">
        <v>17.3</v>
      </c>
      <c r="G42" s="23">
        <v>19.54</v>
      </c>
      <c r="H42" s="23">
        <v>23.13</v>
      </c>
      <c r="I42" s="23">
        <v>24.3</v>
      </c>
      <c r="J42" s="23">
        <v>25.2</v>
      </c>
      <c r="K42" s="37">
        <v>25.75</v>
      </c>
      <c r="L42" s="51">
        <f t="shared" si="0"/>
        <v>21.39</v>
      </c>
      <c r="M42" s="52">
        <f t="shared" si="1"/>
        <v>5.6141732283464565</v>
      </c>
    </row>
    <row r="43" spans="3:13" ht="30">
      <c r="C43" s="58" t="s">
        <v>109</v>
      </c>
      <c r="D43" s="59">
        <v>116.02</v>
      </c>
      <c r="E43" s="59">
        <v>128.17</v>
      </c>
      <c r="F43" s="59">
        <v>117.12</v>
      </c>
      <c r="G43" s="59">
        <v>108.98</v>
      </c>
      <c r="H43" s="59">
        <v>108.36</v>
      </c>
      <c r="I43" s="59">
        <v>62.04</v>
      </c>
      <c r="J43" s="59">
        <v>34.07</v>
      </c>
      <c r="K43" s="60">
        <v>30.16</v>
      </c>
      <c r="L43" s="59">
        <f t="shared" si="0"/>
        <v>-81.94999999999999</v>
      </c>
      <c r="M43" s="61">
        <f t="shared" si="1"/>
        <v>-0.7063437338389932</v>
      </c>
    </row>
    <row r="44" spans="3:13" ht="30">
      <c r="C44" s="34" t="s">
        <v>110</v>
      </c>
      <c r="D44" s="23">
        <v>40.38</v>
      </c>
      <c r="E44" s="23">
        <v>56.92</v>
      </c>
      <c r="F44" s="23">
        <v>103.63</v>
      </c>
      <c r="G44" s="23">
        <v>132.08</v>
      </c>
      <c r="H44" s="23">
        <v>92.31</v>
      </c>
      <c r="I44" s="23">
        <v>73.26</v>
      </c>
      <c r="J44" s="23">
        <v>51.39</v>
      </c>
      <c r="K44" s="37">
        <v>60.34</v>
      </c>
      <c r="L44" s="51">
        <f t="shared" si="0"/>
        <v>11.009999999999998</v>
      </c>
      <c r="M44" s="52">
        <f t="shared" si="1"/>
        <v>0.27265973254086173</v>
      </c>
    </row>
    <row r="45" spans="3:13" ht="15.75" thickBot="1">
      <c r="C45" s="35" t="s">
        <v>111</v>
      </c>
      <c r="D45" s="36">
        <v>4563.52</v>
      </c>
      <c r="E45" s="36">
        <v>4981.7</v>
      </c>
      <c r="F45" s="36">
        <v>5677.26</v>
      </c>
      <c r="G45" s="36">
        <v>6456.09</v>
      </c>
      <c r="H45" s="36">
        <v>7455.15</v>
      </c>
      <c r="I45" s="36">
        <v>8147.5</v>
      </c>
      <c r="J45" s="36">
        <v>8818.57</v>
      </c>
      <c r="K45" s="38">
        <v>9087.25</v>
      </c>
      <c r="L45" s="51">
        <f t="shared" si="0"/>
        <v>4255.049999999999</v>
      </c>
      <c r="M45" s="52">
        <f t="shared" si="1"/>
        <v>0.9324052485800433</v>
      </c>
    </row>
    <row r="46" spans="3:7" ht="15">
      <c r="C46" s="21"/>
      <c r="D46" s="5"/>
      <c r="E46" s="5"/>
      <c r="F46" s="5"/>
      <c r="G46" s="5"/>
    </row>
    <row r="47" spans="3:7" ht="15">
      <c r="C47" s="20" t="s">
        <v>36</v>
      </c>
      <c r="D47" s="10" t="s">
        <v>112</v>
      </c>
      <c r="E47" s="5"/>
      <c r="F47" s="5"/>
      <c r="G47" s="5"/>
    </row>
    <row r="48" spans="3:7" ht="30">
      <c r="C48" s="20" t="s">
        <v>1</v>
      </c>
      <c r="D48" t="s">
        <v>113</v>
      </c>
      <c r="E48" s="5"/>
      <c r="F48" s="5"/>
      <c r="G48" s="5"/>
    </row>
  </sheetData>
  <sheetProtection/>
  <hyperlinks>
    <hyperlink ref="D47" r:id="rId1" display="https://www.bankofalbania.org/?crd=0,8,1,8,0,17027&amp;uni=20210629112412809112566635344936&amp;ln=1&amp;mode=alone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3:G49"/>
  <sheetViews>
    <sheetView view="pageBreakPreview" zoomScale="89" zoomScaleSheetLayoutView="89" zoomScalePageLayoutView="0" workbookViewId="0" topLeftCell="A1">
      <selection activeCell="D49" sqref="D49"/>
    </sheetView>
  </sheetViews>
  <sheetFormatPr defaultColWidth="9.140625" defaultRowHeight="15"/>
  <cols>
    <col min="1" max="1" width="4.00390625" style="0" customWidth="1"/>
    <col min="2" max="2" width="3.140625" style="0" customWidth="1"/>
    <col min="3" max="3" width="22.7109375" style="0" customWidth="1"/>
    <col min="4" max="7" width="9.00390625" style="0" customWidth="1"/>
  </cols>
  <sheetData>
    <row r="3" spans="3:7" ht="15">
      <c r="C3" s="15" t="s">
        <v>58</v>
      </c>
      <c r="D3" s="39"/>
      <c r="E3" s="5"/>
      <c r="F3" s="5"/>
      <c r="G3" s="5"/>
    </row>
    <row r="4" spans="3:4" ht="17.25">
      <c r="C4" s="25" t="s">
        <v>2</v>
      </c>
      <c r="D4" s="27" t="s">
        <v>59</v>
      </c>
    </row>
    <row r="5" spans="3:4" ht="15.75" hidden="1" thickTop="1">
      <c r="C5" s="40" t="s">
        <v>49</v>
      </c>
      <c r="D5" s="26">
        <v>1</v>
      </c>
    </row>
    <row r="6" spans="3:4" ht="15">
      <c r="C6" s="34" t="s">
        <v>15</v>
      </c>
      <c r="D6" s="26">
        <v>0.2584802959119276</v>
      </c>
    </row>
    <row r="7" spans="3:4" ht="15">
      <c r="C7" s="34" t="s">
        <v>6</v>
      </c>
      <c r="D7" s="26">
        <v>0.15894309655704367</v>
      </c>
    </row>
    <row r="8" spans="3:4" ht="15">
      <c r="C8" s="34" t="s">
        <v>19</v>
      </c>
      <c r="D8" s="26">
        <v>0.11475133230488743</v>
      </c>
    </row>
    <row r="9" spans="3:4" ht="15">
      <c r="C9" s="34" t="s">
        <v>44</v>
      </c>
      <c r="D9" s="26">
        <v>0.11087932122572049</v>
      </c>
    </row>
    <row r="10" spans="3:4" ht="15">
      <c r="C10" s="34" t="s">
        <v>30</v>
      </c>
      <c r="D10" s="26">
        <v>0.09052003716429421</v>
      </c>
    </row>
    <row r="11" spans="3:4" ht="15">
      <c r="C11" s="34" t="s">
        <v>3</v>
      </c>
      <c r="D11" s="26">
        <v>0.0785227193043966</v>
      </c>
    </row>
    <row r="12" spans="3:4" ht="15">
      <c r="C12" s="34" t="s">
        <v>114</v>
      </c>
      <c r="D12" s="26">
        <v>0.028383791459224456</v>
      </c>
    </row>
    <row r="13" spans="3:4" ht="15">
      <c r="C13" s="34" t="s">
        <v>115</v>
      </c>
      <c r="D13" s="26">
        <v>0.025581130355515038</v>
      </c>
    </row>
    <row r="14" spans="3:4" ht="15.75" customHeight="1">
      <c r="C14" s="45" t="s">
        <v>116</v>
      </c>
      <c r="D14" s="26">
        <v>0.025423357408316385</v>
      </c>
    </row>
    <row r="15" spans="3:4" ht="15.75" customHeight="1">
      <c r="C15" s="34" t="s">
        <v>52</v>
      </c>
      <c r="D15" s="26">
        <f>SUM(D16:D46)</f>
        <v>0.1085171095996073</v>
      </c>
    </row>
    <row r="16" spans="3:4" ht="18.75" customHeight="1" hidden="1">
      <c r="C16" s="34" t="s">
        <v>45</v>
      </c>
      <c r="D16" s="26">
        <v>0.019362246686768107</v>
      </c>
    </row>
    <row r="17" spans="3:4" ht="15" hidden="1">
      <c r="C17" s="34" t="s">
        <v>7</v>
      </c>
      <c r="D17" s="26">
        <v>0.01740104130145151</v>
      </c>
    </row>
    <row r="18" spans="3:4" ht="15" hidden="1">
      <c r="C18" s="34" t="s">
        <v>14</v>
      </c>
      <c r="D18" s="26">
        <v>0.01564143468199986</v>
      </c>
    </row>
    <row r="19" spans="3:4" ht="15" hidden="1">
      <c r="C19" s="34" t="s">
        <v>23</v>
      </c>
      <c r="D19" s="26">
        <v>0.010187311548979734</v>
      </c>
    </row>
    <row r="20" spans="3:4" ht="30" hidden="1">
      <c r="C20" s="34" t="s">
        <v>48</v>
      </c>
      <c r="D20" s="26">
        <v>0.008848432788724494</v>
      </c>
    </row>
    <row r="21" spans="3:4" ht="15" hidden="1">
      <c r="C21" s="34" t="s">
        <v>41</v>
      </c>
      <c r="D21" s="26">
        <v>0.005703930299417992</v>
      </c>
    </row>
    <row r="22" spans="3:4" ht="15" hidden="1">
      <c r="C22" s="34" t="s">
        <v>21</v>
      </c>
      <c r="D22" s="26">
        <v>0.005600939625552205</v>
      </c>
    </row>
    <row r="23" spans="3:4" ht="15" hidden="1">
      <c r="C23" s="34" t="s">
        <v>43</v>
      </c>
      <c r="D23" s="26">
        <v>0.004739762288759553</v>
      </c>
    </row>
    <row r="24" spans="3:4" ht="15" hidden="1">
      <c r="C24" s="34" t="s">
        <v>40</v>
      </c>
      <c r="D24" s="26">
        <v>0.004546928686627866</v>
      </c>
    </row>
    <row r="25" spans="3:4" ht="15" hidden="1">
      <c r="C25" s="34" t="s">
        <v>29</v>
      </c>
      <c r="D25" s="26">
        <v>0.003999105953299207</v>
      </c>
    </row>
    <row r="26" spans="3:4" ht="30" hidden="1">
      <c r="C26" s="34" t="s">
        <v>38</v>
      </c>
      <c r="D26" s="26">
        <v>0.0037032816773017313</v>
      </c>
    </row>
    <row r="27" spans="3:4" ht="15" hidden="1">
      <c r="C27" s="34" t="s">
        <v>16</v>
      </c>
      <c r="D27" s="26">
        <v>0.0032672147815721196</v>
      </c>
    </row>
    <row r="28" spans="3:4" ht="15" hidden="1">
      <c r="C28" s="34" t="s">
        <v>5</v>
      </c>
      <c r="D28" s="26">
        <v>0.0028245740130425634</v>
      </c>
    </row>
    <row r="29" spans="3:4" ht="15" hidden="1">
      <c r="C29" s="34" t="s">
        <v>24</v>
      </c>
      <c r="D29" s="26">
        <v>0.0027697917397096978</v>
      </c>
    </row>
    <row r="30" spans="3:4" ht="15" hidden="1">
      <c r="C30" s="34" t="s">
        <v>31</v>
      </c>
      <c r="D30" s="26">
        <v>0.0008348818455928757</v>
      </c>
    </row>
    <row r="31" spans="3:4" ht="15" hidden="1">
      <c r="C31" s="34" t="s">
        <v>26</v>
      </c>
      <c r="D31" s="26">
        <v>0.0003286936399971951</v>
      </c>
    </row>
    <row r="32" spans="3:4" ht="15" hidden="1">
      <c r="C32" s="34" t="s">
        <v>46</v>
      </c>
      <c r="D32" s="26">
        <v>0.0002629549119977561</v>
      </c>
    </row>
    <row r="33" spans="3:4" ht="15" hidden="1">
      <c r="C33" s="34" t="s">
        <v>25</v>
      </c>
      <c r="D33" s="26">
        <v>0.0002125552205315195</v>
      </c>
    </row>
    <row r="34" spans="3:4" ht="15" hidden="1">
      <c r="C34" s="34" t="s">
        <v>10</v>
      </c>
      <c r="D34" s="26">
        <v>0.00020817263866489022</v>
      </c>
    </row>
    <row r="35" spans="3:4" ht="15" hidden="1">
      <c r="C35" s="34" t="s">
        <v>42</v>
      </c>
      <c r="D35" s="26">
        <v>0.00019721618399831707</v>
      </c>
    </row>
    <row r="36" spans="3:4" ht="15" hidden="1">
      <c r="C36" s="34" t="s">
        <v>13</v>
      </c>
      <c r="D36" s="26">
        <v>0.00012709487413224878</v>
      </c>
    </row>
    <row r="37" spans="3:4" ht="15" hidden="1">
      <c r="C37" s="34" t="s">
        <v>39</v>
      </c>
      <c r="D37" s="26">
        <v>8.326905546595609E-05</v>
      </c>
    </row>
    <row r="38" spans="3:4" ht="15" hidden="1">
      <c r="C38" s="34" t="s">
        <v>4</v>
      </c>
      <c r="D38" s="26">
        <v>5.4782273332865854E-05</v>
      </c>
    </row>
    <row r="39" spans="3:4" ht="15" hidden="1">
      <c r="C39" s="34" t="s">
        <v>20</v>
      </c>
      <c r="D39" s="26">
        <v>4.1634527732978046E-05</v>
      </c>
    </row>
    <row r="40" spans="3:4" ht="15" hidden="1">
      <c r="C40" s="34" t="s">
        <v>17</v>
      </c>
      <c r="D40" s="26">
        <v>1.095645466657317E-05</v>
      </c>
    </row>
    <row r="41" spans="3:4" ht="15" hidden="1">
      <c r="C41" s="34" t="s">
        <v>28</v>
      </c>
      <c r="D41" s="26">
        <v>4.382581866629269E-06</v>
      </c>
    </row>
    <row r="42" spans="3:4" ht="15" hidden="1">
      <c r="C42" s="34" t="s">
        <v>12</v>
      </c>
      <c r="D42" s="26">
        <v>0</v>
      </c>
    </row>
    <row r="43" spans="3:4" ht="15" hidden="1">
      <c r="C43" s="34" t="s">
        <v>27</v>
      </c>
      <c r="D43" s="26">
        <v>0</v>
      </c>
    </row>
    <row r="44" spans="3:4" ht="15" hidden="1">
      <c r="C44" s="34" t="s">
        <v>18</v>
      </c>
      <c r="D44" s="26">
        <v>-0.00014243391066545122</v>
      </c>
    </row>
    <row r="45" spans="3:4" ht="15" hidden="1">
      <c r="C45" s="34" t="s">
        <v>8</v>
      </c>
      <c r="D45" s="26">
        <v>-0.0005412488605287146</v>
      </c>
    </row>
    <row r="46" spans="3:4" ht="15.75" hidden="1" thickBot="1">
      <c r="C46" s="41" t="s">
        <v>22</v>
      </c>
      <c r="D46" s="26">
        <v>-0.0017617979103849656</v>
      </c>
    </row>
    <row r="47" spans="3:7" ht="15">
      <c r="C47" s="21"/>
      <c r="D47" s="5"/>
      <c r="E47" s="5"/>
      <c r="F47" s="5"/>
      <c r="G47" s="5"/>
    </row>
    <row r="48" spans="3:7" ht="15">
      <c r="C48" s="20" t="s">
        <v>36</v>
      </c>
      <c r="D48" s="10" t="s">
        <v>117</v>
      </c>
      <c r="E48" s="5"/>
      <c r="F48" s="5"/>
      <c r="G48" s="5"/>
    </row>
    <row r="49" spans="3:7" ht="30">
      <c r="C49" s="20" t="s">
        <v>1</v>
      </c>
      <c r="D49" t="s">
        <v>118</v>
      </c>
      <c r="E49" s="5"/>
      <c r="F49" s="5"/>
      <c r="G49" s="5"/>
    </row>
  </sheetData>
  <sheetProtection/>
  <hyperlinks>
    <hyperlink ref="D48" r:id="rId1" display="https://www.bankofalbania.org/?crd=0,8,1,8,0,17027&amp;uni=20210629112412809112566635344936&amp;ln=1&amp;mode=alone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1:D47"/>
  <sheetViews>
    <sheetView view="pageBreakPreview" zoomScale="60" zoomScalePageLayoutView="0" workbookViewId="0" topLeftCell="A1">
      <selection activeCell="D47" sqref="C46:D47"/>
    </sheetView>
  </sheetViews>
  <sheetFormatPr defaultColWidth="9.140625" defaultRowHeight="15"/>
  <cols>
    <col min="1" max="2" width="5.7109375" style="0" customWidth="1"/>
    <col min="3" max="3" width="29.7109375" style="0" customWidth="1"/>
    <col min="4" max="4" width="9.00390625" style="0" customWidth="1"/>
  </cols>
  <sheetData>
    <row r="1" ht="15">
      <c r="C1" s="15" t="s">
        <v>57</v>
      </c>
    </row>
    <row r="2" spans="3:4" ht="17.25">
      <c r="C2" s="25" t="s">
        <v>2</v>
      </c>
      <c r="D2" s="27" t="s">
        <v>59</v>
      </c>
    </row>
    <row r="3" spans="3:4" ht="15.75" hidden="1" thickTop="1">
      <c r="C3" s="40" t="s">
        <v>49</v>
      </c>
      <c r="D3" s="26">
        <v>1</v>
      </c>
    </row>
    <row r="4" spans="3:4" ht="15">
      <c r="C4" s="34" t="s">
        <v>15</v>
      </c>
      <c r="D4" s="26">
        <v>0.24184916795471426</v>
      </c>
    </row>
    <row r="5" spans="3:4" ht="15">
      <c r="C5" s="34" t="s">
        <v>44</v>
      </c>
      <c r="D5" s="26">
        <v>0.14107232470843287</v>
      </c>
    </row>
    <row r="6" spans="3:4" ht="15">
      <c r="C6" s="34" t="s">
        <v>6</v>
      </c>
      <c r="D6" s="26">
        <v>0.13879800068249795</v>
      </c>
    </row>
    <row r="7" spans="3:4" ht="15">
      <c r="C7" s="34" t="s">
        <v>19</v>
      </c>
      <c r="D7" s="26">
        <v>0.10989421281891724</v>
      </c>
    </row>
    <row r="8" spans="3:4" ht="15">
      <c r="C8" s="34" t="s">
        <v>30</v>
      </c>
      <c r="D8" s="26">
        <v>0.08250195716321738</v>
      </c>
    </row>
    <row r="9" spans="3:4" ht="15">
      <c r="C9" s="34" t="s">
        <v>3</v>
      </c>
      <c r="D9" s="26">
        <v>0.07766826585302207</v>
      </c>
    </row>
    <row r="10" spans="3:4" ht="15">
      <c r="C10" s="34" t="s">
        <v>119</v>
      </c>
      <c r="D10" s="26">
        <v>0.028161069514422786</v>
      </c>
    </row>
    <row r="11" spans="3:4" ht="15">
      <c r="C11" s="34" t="s">
        <v>120</v>
      </c>
      <c r="D11" s="26">
        <v>0.027536784631752215</v>
      </c>
    </row>
    <row r="12" spans="3:4" ht="15">
      <c r="C12" s="34" t="s">
        <v>121</v>
      </c>
      <c r="D12" s="26">
        <v>0.0257281650842082</v>
      </c>
    </row>
    <row r="13" spans="3:4" ht="15">
      <c r="C13" s="34" t="s">
        <v>122</v>
      </c>
      <c r="D13" s="26">
        <v>0.024208603488768896</v>
      </c>
    </row>
    <row r="14" spans="3:4" ht="15">
      <c r="C14" s="34" t="s">
        <v>52</v>
      </c>
      <c r="D14" s="26">
        <f>SUM(D15:D44)</f>
        <v>0.10258546279382538</v>
      </c>
    </row>
    <row r="15" spans="3:4" ht="30" hidden="1">
      <c r="C15" s="34" t="s">
        <v>45</v>
      </c>
      <c r="D15" s="26">
        <v>0.01896541341309192</v>
      </c>
    </row>
    <row r="16" spans="3:4" ht="15" hidden="1">
      <c r="C16" s="34" t="s">
        <v>14</v>
      </c>
      <c r="D16" s="26">
        <v>0.015153461669711142</v>
      </c>
    </row>
    <row r="17" spans="3:4" ht="15" hidden="1">
      <c r="C17" s="34" t="s">
        <v>23</v>
      </c>
      <c r="D17" s="26">
        <v>0.01178714093582512</v>
      </c>
    </row>
    <row r="18" spans="3:4" ht="30" hidden="1">
      <c r="C18" s="34" t="s">
        <v>48</v>
      </c>
      <c r="D18" s="26">
        <v>0.011425818495694242</v>
      </c>
    </row>
    <row r="19" spans="3:4" ht="15" hidden="1">
      <c r="C19" s="34" t="s">
        <v>43</v>
      </c>
      <c r="D19" s="26">
        <v>0.007218419415059117</v>
      </c>
    </row>
    <row r="20" spans="3:4" ht="15" hidden="1">
      <c r="C20" s="34" t="s">
        <v>21</v>
      </c>
      <c r="D20" s="26">
        <v>0.005805247204769457</v>
      </c>
    </row>
    <row r="21" spans="3:4" ht="15" hidden="1">
      <c r="C21" s="34" t="s">
        <v>41</v>
      </c>
      <c r="D21" s="26">
        <v>0.005494108436878978</v>
      </c>
    </row>
    <row r="22" spans="3:4" ht="15" hidden="1">
      <c r="C22" s="34" t="s">
        <v>29</v>
      </c>
      <c r="D22" s="26">
        <v>0.004952124776682659</v>
      </c>
    </row>
    <row r="23" spans="3:4" ht="15" hidden="1">
      <c r="C23" s="34" t="s">
        <v>40</v>
      </c>
      <c r="D23" s="26">
        <v>0.004779492944175683</v>
      </c>
    </row>
    <row r="24" spans="3:4" ht="15" hidden="1">
      <c r="C24" s="34" t="s">
        <v>38</v>
      </c>
      <c r="D24" s="26">
        <v>0.0038079370496015416</v>
      </c>
    </row>
    <row r="25" spans="3:4" ht="15" hidden="1">
      <c r="C25" s="34" t="s">
        <v>5</v>
      </c>
      <c r="D25" s="26">
        <v>0.002950799927735512</v>
      </c>
    </row>
    <row r="26" spans="3:4" ht="15" hidden="1">
      <c r="C26" s="34" t="s">
        <v>24</v>
      </c>
      <c r="D26" s="26">
        <v>0.0027299917698777524</v>
      </c>
    </row>
    <row r="27" spans="3:4" ht="15" hidden="1">
      <c r="C27" s="34" t="s">
        <v>16</v>
      </c>
      <c r="D27" s="26">
        <v>0.0027219623823192887</v>
      </c>
    </row>
    <row r="28" spans="3:4" ht="15" hidden="1">
      <c r="C28" s="34" t="s">
        <v>31</v>
      </c>
      <c r="D28" s="26">
        <v>0.0010518497701587813</v>
      </c>
    </row>
    <row r="29" spans="3:4" ht="15" hidden="1">
      <c r="C29" s="34" t="s">
        <v>12</v>
      </c>
      <c r="D29" s="26">
        <v>0.0008350563060802537</v>
      </c>
    </row>
    <row r="30" spans="3:4" ht="15" hidden="1">
      <c r="C30" s="34" t="s">
        <v>8</v>
      </c>
      <c r="D30" s="26">
        <v>0.0008029387558463978</v>
      </c>
    </row>
    <row r="31" spans="3:4" ht="15" hidden="1">
      <c r="C31" s="34" t="s">
        <v>25</v>
      </c>
      <c r="D31" s="26">
        <v>0.0006604171266836622</v>
      </c>
    </row>
    <row r="32" spans="3:4" ht="15" hidden="1">
      <c r="C32" s="34" t="s">
        <v>27</v>
      </c>
      <c r="D32" s="26">
        <v>0.00038340325591665493</v>
      </c>
    </row>
    <row r="33" spans="3:4" ht="15" hidden="1">
      <c r="C33" s="34" t="s">
        <v>26</v>
      </c>
      <c r="D33" s="26">
        <v>0.0003011020334423992</v>
      </c>
    </row>
    <row r="34" spans="3:4" ht="15" hidden="1">
      <c r="C34" s="34" t="s">
        <v>18</v>
      </c>
      <c r="D34" s="26">
        <v>0.0002469036674227673</v>
      </c>
    </row>
    <row r="35" spans="3:4" ht="15" hidden="1">
      <c r="C35" s="34" t="s">
        <v>46</v>
      </c>
      <c r="D35" s="26">
        <v>0.00023887427986430334</v>
      </c>
    </row>
    <row r="36" spans="3:4" ht="15" hidden="1">
      <c r="C36" s="34" t="s">
        <v>13</v>
      </c>
      <c r="D36" s="26">
        <v>0.00020876407652006343</v>
      </c>
    </row>
    <row r="37" spans="3:4" ht="15" hidden="1">
      <c r="C37" s="34" t="s">
        <v>10</v>
      </c>
      <c r="D37" s="26">
        <v>0.0001465363229419676</v>
      </c>
    </row>
    <row r="38" spans="3:4" ht="15" hidden="1">
      <c r="C38" s="34" t="s">
        <v>42</v>
      </c>
      <c r="D38" s="26">
        <v>0.0001425216291627356</v>
      </c>
    </row>
    <row r="39" spans="3:4" ht="15" hidden="1">
      <c r="C39" s="34" t="s">
        <v>39</v>
      </c>
      <c r="D39" s="26">
        <v>6.824979424694382E-05</v>
      </c>
    </row>
    <row r="40" spans="3:4" ht="15" hidden="1">
      <c r="C40" s="34" t="s">
        <v>4</v>
      </c>
      <c r="D40" s="26">
        <v>5.219101913001586E-05</v>
      </c>
    </row>
    <row r="41" spans="3:4" ht="15" hidden="1">
      <c r="C41" s="34" t="s">
        <v>20</v>
      </c>
      <c r="D41" s="26">
        <v>4.2154284681935885E-05</v>
      </c>
    </row>
    <row r="42" spans="3:4" ht="15" hidden="1">
      <c r="C42" s="34" t="s">
        <v>17</v>
      </c>
      <c r="D42" s="26">
        <v>1.2044081337695968E-05</v>
      </c>
    </row>
    <row r="43" spans="3:4" ht="15" hidden="1">
      <c r="C43" s="34" t="s">
        <v>28</v>
      </c>
      <c r="D43" s="26">
        <v>1.0036734448079973E-05</v>
      </c>
    </row>
    <row r="44" spans="3:4" ht="15.75" hidden="1" thickBot="1">
      <c r="C44" s="41" t="s">
        <v>22</v>
      </c>
      <c r="D44" s="26">
        <v>-0.0004094987654816629</v>
      </c>
    </row>
    <row r="46" spans="3:4" ht="15">
      <c r="C46" s="20" t="s">
        <v>36</v>
      </c>
      <c r="D46" s="10" t="s">
        <v>123</v>
      </c>
    </row>
    <row r="47" spans="3:4" ht="15">
      <c r="C47" s="20" t="s">
        <v>1</v>
      </c>
      <c r="D47" t="s">
        <v>124</v>
      </c>
    </row>
  </sheetData>
  <sheetProtection/>
  <hyperlinks>
    <hyperlink ref="D46" r:id="rId1" display="https://www.bankofalbania.org/?crd=0,8,1,8,0,17027&amp;uni=20210629112412809112566635344936&amp;ln=1&amp;mode=alone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1:D47"/>
  <sheetViews>
    <sheetView tabSelected="1" view="pageBreakPreview" zoomScale="60" zoomScalePageLayoutView="0" workbookViewId="0" topLeftCell="A1">
      <selection activeCell="D47" sqref="C46:D47"/>
    </sheetView>
  </sheetViews>
  <sheetFormatPr defaultColWidth="9.140625" defaultRowHeight="15"/>
  <cols>
    <col min="2" max="2" width="9.140625" style="0" customWidth="1"/>
    <col min="3" max="3" width="29.7109375" style="0" customWidth="1"/>
    <col min="4" max="4" width="9.00390625" style="0" customWidth="1"/>
  </cols>
  <sheetData>
    <row r="1" ht="15">
      <c r="C1" s="15" t="s">
        <v>56</v>
      </c>
    </row>
    <row r="2" spans="3:4" ht="17.25">
      <c r="C2" s="25" t="s">
        <v>2</v>
      </c>
      <c r="D2" s="27" t="s">
        <v>59</v>
      </c>
    </row>
    <row r="3" spans="3:4" ht="15.75" hidden="1" thickTop="1">
      <c r="C3" s="40" t="s">
        <v>49</v>
      </c>
      <c r="D3" s="26">
        <v>1</v>
      </c>
    </row>
    <row r="4" spans="3:4" ht="15">
      <c r="C4" s="34" t="s">
        <v>15</v>
      </c>
      <c r="D4" s="26">
        <v>0.21711353716405446</v>
      </c>
    </row>
    <row r="5" spans="3:4" ht="15">
      <c r="C5" s="34" t="s">
        <v>6</v>
      </c>
      <c r="D5" s="26">
        <v>0.13026001979828297</v>
      </c>
    </row>
    <row r="6" spans="3:4" ht="15">
      <c r="C6" s="34" t="s">
        <v>44</v>
      </c>
      <c r="D6" s="26">
        <v>0.1264624132063707</v>
      </c>
    </row>
    <row r="7" spans="3:4" ht="15">
      <c r="C7" s="34" t="s">
        <v>19</v>
      </c>
      <c r="D7" s="26">
        <v>0.10645804490194213</v>
      </c>
    </row>
    <row r="8" spans="3:4" ht="15">
      <c r="C8" s="34" t="s">
        <v>125</v>
      </c>
      <c r="D8" s="26">
        <v>0.09690061755142446</v>
      </c>
    </row>
    <row r="9" spans="3:4" ht="15">
      <c r="C9" s="34" t="s">
        <v>30</v>
      </c>
      <c r="D9" s="26">
        <v>0.09033935384322718</v>
      </c>
    </row>
    <row r="10" spans="3:4" ht="15">
      <c r="C10" s="34" t="s">
        <v>3</v>
      </c>
      <c r="D10" s="26">
        <v>0.06333160714851883</v>
      </c>
    </row>
    <row r="11" spans="3:4" ht="15">
      <c r="C11" s="34" t="s">
        <v>126</v>
      </c>
      <c r="D11" s="26">
        <v>0.02502087274495091</v>
      </c>
    </row>
    <row r="12" spans="3:4" ht="15">
      <c r="C12" s="34" t="s">
        <v>127</v>
      </c>
      <c r="D12" s="26">
        <v>0.021619584095144487</v>
      </c>
    </row>
    <row r="13" spans="3:4" ht="15">
      <c r="C13" s="34" t="s">
        <v>128</v>
      </c>
      <c r="D13" s="26">
        <v>0.020629669946417815</v>
      </c>
    </row>
    <row r="14" spans="3:4" ht="15">
      <c r="C14" s="34" t="s">
        <v>52</v>
      </c>
      <c r="D14" s="26">
        <f>SUM(D15:D44)</f>
        <v>0.10186956383889412</v>
      </c>
    </row>
    <row r="15" spans="3:4" ht="30" hidden="1">
      <c r="C15" s="34" t="s">
        <v>48</v>
      </c>
      <c r="D15" s="26">
        <v>0.01825352370685859</v>
      </c>
    </row>
    <row r="16" spans="3:4" ht="15" hidden="1">
      <c r="C16" s="34" t="s">
        <v>14</v>
      </c>
      <c r="D16" s="26">
        <v>0.015511003547485936</v>
      </c>
    </row>
    <row r="17" spans="3:4" ht="30" hidden="1">
      <c r="C17" s="34" t="s">
        <v>45</v>
      </c>
      <c r="D17" s="26">
        <v>0.014239263306595083</v>
      </c>
    </row>
    <row r="18" spans="3:4" ht="15" hidden="1">
      <c r="C18" s="34" t="s">
        <v>23</v>
      </c>
      <c r="D18" s="26">
        <v>0.010290175190144541</v>
      </c>
    </row>
    <row r="19" spans="3:4" ht="15" hidden="1">
      <c r="C19" s="34" t="s">
        <v>21</v>
      </c>
      <c r="D19" s="26">
        <v>0.007334524048572727</v>
      </c>
    </row>
    <row r="20" spans="3:4" ht="15" hidden="1">
      <c r="C20" s="34" t="s">
        <v>43</v>
      </c>
      <c r="D20" s="26">
        <v>0.00720594089402282</v>
      </c>
    </row>
    <row r="21" spans="3:4" ht="15" hidden="1">
      <c r="C21" s="34" t="s">
        <v>40</v>
      </c>
      <c r="D21" s="26">
        <v>0.006763826211940266</v>
      </c>
    </row>
    <row r="22" spans="3:4" ht="15" hidden="1">
      <c r="C22" s="34" t="s">
        <v>41</v>
      </c>
      <c r="D22" s="26">
        <v>0.00411289953252097</v>
      </c>
    </row>
    <row r="23" spans="3:4" ht="15" hidden="1">
      <c r="C23" s="34" t="s">
        <v>38</v>
      </c>
      <c r="D23" s="26">
        <v>0.0033977658236543683</v>
      </c>
    </row>
    <row r="24" spans="3:4" ht="15" hidden="1">
      <c r="C24" s="34" t="s">
        <v>5</v>
      </c>
      <c r="D24" s="26">
        <v>0.0031811120153031566</v>
      </c>
    </row>
    <row r="25" spans="3:4" ht="15" hidden="1">
      <c r="C25" s="34" t="s">
        <v>31</v>
      </c>
      <c r="D25" s="26">
        <v>0.003047244621525172</v>
      </c>
    </row>
    <row r="26" spans="3:4" ht="15" hidden="1">
      <c r="C26" s="34" t="s">
        <v>29</v>
      </c>
      <c r="D26" s="26">
        <v>0.002791839725501386</v>
      </c>
    </row>
    <row r="27" spans="3:4" ht="15" hidden="1">
      <c r="C27" s="34" t="s">
        <v>16</v>
      </c>
      <c r="D27" s="26">
        <v>0.0022334717804011086</v>
      </c>
    </row>
    <row r="28" spans="3:4" ht="15" hidden="1">
      <c r="C28" s="34" t="s">
        <v>8</v>
      </c>
      <c r="D28" s="26">
        <v>0.0011255429555806849</v>
      </c>
    </row>
    <row r="29" spans="3:4" ht="15" hidden="1">
      <c r="C29" s="34" t="s">
        <v>12</v>
      </c>
      <c r="D29" s="26">
        <v>0.0007415549050069928</v>
      </c>
    </row>
    <row r="30" spans="3:4" ht="15" hidden="1">
      <c r="C30" s="34" t="s">
        <v>24</v>
      </c>
      <c r="D30" s="26">
        <v>0.0004967184874393633</v>
      </c>
    </row>
    <row r="31" spans="3:4" ht="15" hidden="1">
      <c r="C31" s="34" t="s">
        <v>25</v>
      </c>
      <c r="D31" s="26">
        <v>0.0004491603343866583</v>
      </c>
    </row>
    <row r="32" spans="3:4" ht="15" hidden="1">
      <c r="C32" s="34" t="s">
        <v>27</v>
      </c>
      <c r="D32" s="26">
        <v>0.0004051250074860055</v>
      </c>
    </row>
    <row r="33" spans="3:4" ht="15" hidden="1">
      <c r="C33" s="34" t="s">
        <v>42</v>
      </c>
      <c r="D33" s="26">
        <v>0.0003205771798367522</v>
      </c>
    </row>
    <row r="34" spans="3:4" ht="15" hidden="1">
      <c r="C34" s="34" t="s">
        <v>26</v>
      </c>
      <c r="D34" s="26">
        <v>0.0003029630490764911</v>
      </c>
    </row>
    <row r="35" spans="3:4" ht="15" hidden="1">
      <c r="C35" s="34" t="s">
        <v>46</v>
      </c>
      <c r="D35" s="26">
        <v>0.0002448364175676294</v>
      </c>
    </row>
    <row r="36" spans="3:4" ht="15" hidden="1">
      <c r="C36" s="34" t="s">
        <v>18</v>
      </c>
      <c r="D36" s="26">
        <v>0.0002043239168190289</v>
      </c>
    </row>
    <row r="37" spans="3:4" ht="15" hidden="1">
      <c r="C37" s="34" t="s">
        <v>4</v>
      </c>
      <c r="D37" s="26">
        <v>8.807065380130555E-05</v>
      </c>
    </row>
    <row r="38" spans="3:4" ht="15" hidden="1">
      <c r="C38" s="34" t="s">
        <v>10</v>
      </c>
      <c r="D38" s="26">
        <v>7.9263588421175E-05</v>
      </c>
    </row>
    <row r="39" spans="3:4" ht="15" hidden="1">
      <c r="C39" s="34" t="s">
        <v>17</v>
      </c>
      <c r="D39" s="26">
        <v>7.397934919309667E-05</v>
      </c>
    </row>
    <row r="40" spans="3:4" ht="15" hidden="1">
      <c r="C40" s="34" t="s">
        <v>20</v>
      </c>
      <c r="D40" s="26">
        <v>4.227391382462667E-05</v>
      </c>
    </row>
    <row r="41" spans="3:4" ht="15" hidden="1">
      <c r="C41" s="34" t="s">
        <v>28</v>
      </c>
      <c r="D41" s="26">
        <v>-1.2329891532182778E-05</v>
      </c>
    </row>
    <row r="42" spans="3:4" ht="15" hidden="1">
      <c r="C42" s="34" t="s">
        <v>13</v>
      </c>
      <c r="D42" s="26">
        <v>-0.00011273043686567112</v>
      </c>
    </row>
    <row r="43" spans="3:4" ht="15" hidden="1">
      <c r="C43" s="34" t="s">
        <v>39</v>
      </c>
      <c r="D43" s="26">
        <v>-0.00021841522142723778</v>
      </c>
    </row>
    <row r="44" spans="3:4" ht="15.75" hidden="1" thickBot="1">
      <c r="C44" s="41" t="s">
        <v>22</v>
      </c>
      <c r="D44" s="26">
        <v>-0.0007239407742467317</v>
      </c>
    </row>
    <row r="46" spans="3:4" ht="15">
      <c r="C46" s="20" t="s">
        <v>36</v>
      </c>
      <c r="D46" s="10" t="s">
        <v>129</v>
      </c>
    </row>
    <row r="47" spans="3:4" ht="15">
      <c r="C47" s="20" t="s">
        <v>1</v>
      </c>
      <c r="D47" t="s">
        <v>130</v>
      </c>
    </row>
  </sheetData>
  <sheetProtection/>
  <hyperlinks>
    <hyperlink ref="D46" r:id="rId1" display="https://www.bankofalbania.org/?crd=0,8,1,8,0,17027&amp;uni=20210629112412809112566635344936&amp;ln=1&amp;mode=alone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C1:D47"/>
  <sheetViews>
    <sheetView view="pageBreakPreview" zoomScale="60" zoomScalePageLayoutView="0" workbookViewId="0" topLeftCell="A1">
      <selection activeCell="D47" sqref="C46:D47"/>
    </sheetView>
  </sheetViews>
  <sheetFormatPr defaultColWidth="9.140625" defaultRowHeight="15"/>
  <cols>
    <col min="2" max="2" width="9.140625" style="0" customWidth="1"/>
    <col min="3" max="3" width="29.7109375" style="0" customWidth="1"/>
    <col min="4" max="4" width="9.00390625" style="0" customWidth="1"/>
  </cols>
  <sheetData>
    <row r="1" ht="15">
      <c r="C1" s="15" t="s">
        <v>33</v>
      </c>
    </row>
    <row r="2" spans="3:4" ht="17.25">
      <c r="C2" s="25" t="s">
        <v>2</v>
      </c>
      <c r="D2" s="27" t="s">
        <v>59</v>
      </c>
    </row>
    <row r="3" spans="3:4" ht="15.75" hidden="1" thickTop="1">
      <c r="C3" s="40" t="s">
        <v>49</v>
      </c>
      <c r="D3" s="26">
        <v>1</v>
      </c>
    </row>
    <row r="4" spans="3:4" ht="15">
      <c r="C4" s="34" t="s">
        <v>15</v>
      </c>
      <c r="D4" s="26">
        <v>0.18847630686684974</v>
      </c>
    </row>
    <row r="5" spans="3:4" ht="15">
      <c r="C5" s="34" t="s">
        <v>131</v>
      </c>
      <c r="D5" s="26">
        <v>0.1384212425787125</v>
      </c>
    </row>
    <row r="6" spans="3:4" ht="15">
      <c r="C6" s="34" t="s">
        <v>6</v>
      </c>
      <c r="D6" s="26">
        <v>0.13689400240702962</v>
      </c>
    </row>
    <row r="7" spans="3:4" ht="15">
      <c r="C7" s="34" t="s">
        <v>44</v>
      </c>
      <c r="D7" s="26">
        <v>0.1280697759789594</v>
      </c>
    </row>
    <row r="8" spans="3:4" ht="15">
      <c r="C8" s="34" t="s">
        <v>19</v>
      </c>
      <c r="D8" s="26">
        <v>0.0945061174797749</v>
      </c>
    </row>
    <row r="9" spans="3:4" ht="15">
      <c r="C9" s="34" t="s">
        <v>30</v>
      </c>
      <c r="D9" s="26">
        <v>0.07764916536169725</v>
      </c>
    </row>
    <row r="10" spans="3:4" ht="15">
      <c r="C10" s="34" t="s">
        <v>3</v>
      </c>
      <c r="D10" s="26">
        <v>0.0693066546470077</v>
      </c>
    </row>
    <row r="11" spans="3:4" ht="15">
      <c r="C11" s="34" t="s">
        <v>132</v>
      </c>
      <c r="D11" s="26">
        <v>0.027587905373066362</v>
      </c>
    </row>
    <row r="12" spans="3:4" ht="15">
      <c r="C12" s="34" t="s">
        <v>133</v>
      </c>
      <c r="D12" s="26">
        <v>0.02239745728451741</v>
      </c>
    </row>
    <row r="13" spans="3:4" ht="15">
      <c r="C13" s="34" t="s">
        <v>52</v>
      </c>
      <c r="D13" s="26">
        <f>SUM(D14:D44)</f>
        <v>0.11669137202238507</v>
      </c>
    </row>
    <row r="14" spans="3:4" ht="30" hidden="1">
      <c r="C14" s="34" t="s">
        <v>48</v>
      </c>
      <c r="D14" s="26">
        <v>0.020458203030007328</v>
      </c>
    </row>
    <row r="15" spans="3:4" ht="15" hidden="1">
      <c r="C15" s="34" t="s">
        <v>11</v>
      </c>
      <c r="D15" s="26">
        <v>0.01726431942553465</v>
      </c>
    </row>
    <row r="16" spans="3:4" ht="15" hidden="1">
      <c r="C16" s="34" t="s">
        <v>47</v>
      </c>
      <c r="D16" s="26">
        <v>0.01688018599492882</v>
      </c>
    </row>
    <row r="17" spans="3:4" ht="30" hidden="1">
      <c r="C17" s="34" t="s">
        <v>45</v>
      </c>
      <c r="D17" s="26">
        <v>0.012256644501548149</v>
      </c>
    </row>
    <row r="18" spans="3:4" ht="15" hidden="1">
      <c r="C18" s="34" t="s">
        <v>23</v>
      </c>
      <c r="D18" s="26">
        <v>0.009183577056701501</v>
      </c>
    </row>
    <row r="19" spans="3:4" ht="15" hidden="1">
      <c r="C19" s="34" t="s">
        <v>40</v>
      </c>
      <c r="D19" s="26">
        <v>0.00793514340723255</v>
      </c>
    </row>
    <row r="20" spans="3:4" ht="15" hidden="1">
      <c r="C20" s="34" t="s">
        <v>21</v>
      </c>
      <c r="D20" s="26">
        <v>0.007046060386394861</v>
      </c>
    </row>
    <row r="21" spans="3:4" ht="15" hidden="1">
      <c r="C21" s="34" t="s">
        <v>43</v>
      </c>
      <c r="D21" s="26">
        <v>0.006287087075923663</v>
      </c>
    </row>
    <row r="22" spans="3:4" ht="15" hidden="1">
      <c r="C22" s="34" t="s">
        <v>29</v>
      </c>
      <c r="D22" s="26">
        <v>0.003977639716918445</v>
      </c>
    </row>
    <row r="23" spans="3:4" ht="15" hidden="1">
      <c r="C23" s="34" t="s">
        <v>5</v>
      </c>
      <c r="D23" s="26">
        <v>0.0034463583995886053</v>
      </c>
    </row>
    <row r="24" spans="3:4" ht="15" hidden="1">
      <c r="C24" s="34" t="s">
        <v>31</v>
      </c>
      <c r="D24" s="26">
        <v>0.00302659969114433</v>
      </c>
    </row>
    <row r="25" spans="3:4" ht="15" hidden="1">
      <c r="C25" s="34" t="s">
        <v>38</v>
      </c>
      <c r="D25" s="26">
        <v>0.0029894254881824758</v>
      </c>
    </row>
    <row r="26" spans="3:4" ht="15" hidden="1">
      <c r="C26" s="34" t="s">
        <v>16</v>
      </c>
      <c r="D26" s="26">
        <v>0.0019748795323485265</v>
      </c>
    </row>
    <row r="27" spans="3:4" ht="15" hidden="1">
      <c r="C27" s="34" t="s">
        <v>8</v>
      </c>
      <c r="D27" s="26">
        <v>0.0011709873932984204</v>
      </c>
    </row>
    <row r="28" spans="3:4" ht="15" hidden="1">
      <c r="C28" s="34" t="s">
        <v>24</v>
      </c>
      <c r="D28" s="26">
        <v>0.0007884028878160001</v>
      </c>
    </row>
    <row r="29" spans="3:4" ht="15" hidden="1">
      <c r="C29" s="34" t="s">
        <v>12</v>
      </c>
      <c r="D29" s="26">
        <v>0.00066139102769633</v>
      </c>
    </row>
    <row r="30" spans="3:4" ht="15" hidden="1">
      <c r="C30" s="34" t="s">
        <v>26</v>
      </c>
      <c r="D30" s="26">
        <v>0.000645901776462224</v>
      </c>
    </row>
    <row r="31" spans="3:4" ht="15" hidden="1">
      <c r="C31" s="34" t="s">
        <v>42</v>
      </c>
      <c r="D31" s="26">
        <v>0.0004507372109124873</v>
      </c>
    </row>
    <row r="32" spans="3:4" ht="15" hidden="1">
      <c r="C32" s="34" t="s">
        <v>25</v>
      </c>
      <c r="D32" s="26">
        <v>0.00041046515770381143</v>
      </c>
    </row>
    <row r="33" spans="3:4" ht="15" hidden="1">
      <c r="C33" s="34" t="s">
        <v>27</v>
      </c>
      <c r="D33" s="26">
        <v>0.0003190785754225855</v>
      </c>
    </row>
    <row r="34" spans="3:4" ht="15" hidden="1">
      <c r="C34" s="34" t="s">
        <v>18</v>
      </c>
      <c r="D34" s="26">
        <v>0.00020600704141361103</v>
      </c>
    </row>
    <row r="35" spans="3:4" ht="15" hidden="1">
      <c r="C35" s="34" t="s">
        <v>46</v>
      </c>
      <c r="D35" s="26">
        <v>0.00018277316456245186</v>
      </c>
    </row>
    <row r="36" spans="3:4" ht="15" hidden="1">
      <c r="C36" s="34" t="s">
        <v>13</v>
      </c>
      <c r="D36" s="26">
        <v>0.00014714788672400787</v>
      </c>
    </row>
    <row r="37" spans="3:4" ht="15" hidden="1">
      <c r="C37" s="34" t="s">
        <v>4</v>
      </c>
      <c r="D37" s="26">
        <v>0.00012546293499625936</v>
      </c>
    </row>
    <row r="38" spans="3:4" ht="15" hidden="1">
      <c r="C38" s="34" t="s">
        <v>41</v>
      </c>
      <c r="D38" s="26">
        <v>0.00012081615962602751</v>
      </c>
    </row>
    <row r="39" spans="3:4" ht="15" hidden="1">
      <c r="C39" s="34" t="s">
        <v>10</v>
      </c>
      <c r="D39" s="26">
        <v>0.00010532690839192143</v>
      </c>
    </row>
    <row r="40" spans="3:4" ht="15" hidden="1">
      <c r="C40" s="34" t="s">
        <v>17</v>
      </c>
      <c r="D40" s="26">
        <v>9.913120789827899E-05</v>
      </c>
    </row>
    <row r="41" spans="3:4" ht="15" hidden="1">
      <c r="C41" s="34" t="s">
        <v>28</v>
      </c>
      <c r="D41" s="26">
        <v>6.350593005983497E-05</v>
      </c>
    </row>
    <row r="42" spans="3:4" ht="15" hidden="1">
      <c r="C42" s="34" t="s">
        <v>20</v>
      </c>
      <c r="D42" s="26">
        <v>3.717420296185462E-05</v>
      </c>
    </row>
    <row r="43" spans="3:4" ht="15" hidden="1">
      <c r="C43" s="34" t="s">
        <v>39</v>
      </c>
      <c r="D43" s="26">
        <v>-4.646775370231827E-06</v>
      </c>
    </row>
    <row r="44" spans="3:4" ht="15.75" hidden="1" thickBot="1">
      <c r="C44" s="41" t="s">
        <v>22</v>
      </c>
      <c r="D44" s="26">
        <v>-0.0015644143746447153</v>
      </c>
    </row>
    <row r="46" spans="3:4" ht="15">
      <c r="C46" s="20" t="s">
        <v>36</v>
      </c>
      <c r="D46" s="10" t="s">
        <v>134</v>
      </c>
    </row>
    <row r="47" spans="3:4" ht="15">
      <c r="C47" s="20" t="s">
        <v>1</v>
      </c>
      <c r="D47" t="s">
        <v>135</v>
      </c>
    </row>
  </sheetData>
  <sheetProtection/>
  <hyperlinks>
    <hyperlink ref="D46" r:id="rId1" display="https://www.bankofalbania.org/?crd=0,8,1,8,0,17027&amp;uni=20210629112412809112566635344936&amp;ln=1&amp;mode=alone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C1:D47"/>
  <sheetViews>
    <sheetView view="pageBreakPreview" zoomScale="60" zoomScalePageLayoutView="0" workbookViewId="0" topLeftCell="A1">
      <selection activeCell="D47" sqref="C46:D47"/>
    </sheetView>
  </sheetViews>
  <sheetFormatPr defaultColWidth="9.140625" defaultRowHeight="15"/>
  <cols>
    <col min="2" max="2" width="9.140625" style="0" customWidth="1"/>
    <col min="3" max="3" width="29.7109375" style="0" customWidth="1"/>
    <col min="4" max="4" width="9.00390625" style="0" customWidth="1"/>
  </cols>
  <sheetData>
    <row r="1" ht="15">
      <c r="C1" s="15" t="s">
        <v>55</v>
      </c>
    </row>
    <row r="2" spans="3:4" ht="17.25">
      <c r="C2" s="25" t="s">
        <v>2</v>
      </c>
      <c r="D2" s="27" t="s">
        <v>59</v>
      </c>
    </row>
    <row r="3" spans="3:4" ht="15.75" hidden="1" thickTop="1">
      <c r="C3" s="40" t="s">
        <v>49</v>
      </c>
      <c r="D3" s="26">
        <v>1</v>
      </c>
    </row>
    <row r="4" spans="3:4" ht="15">
      <c r="C4" s="34" t="s">
        <v>136</v>
      </c>
      <c r="D4" s="26">
        <v>0.17646056752714567</v>
      </c>
    </row>
    <row r="5" spans="3:4" ht="15">
      <c r="C5" s="34" t="s">
        <v>15</v>
      </c>
      <c r="D5" s="26">
        <v>0.1437382212296198</v>
      </c>
    </row>
    <row r="6" spans="3:4" ht="15">
      <c r="C6" s="34" t="s">
        <v>44</v>
      </c>
      <c r="D6" s="26">
        <v>0.13641576628236857</v>
      </c>
    </row>
    <row r="7" spans="3:4" ht="15">
      <c r="C7" s="34" t="s">
        <v>6</v>
      </c>
      <c r="D7" s="26">
        <v>0.13421460332790086</v>
      </c>
    </row>
    <row r="8" spans="3:4" ht="15">
      <c r="C8" s="34" t="s">
        <v>19</v>
      </c>
      <c r="D8" s="26">
        <v>0.09267150895689558</v>
      </c>
    </row>
    <row r="9" spans="3:4" ht="15">
      <c r="C9" s="34" t="s">
        <v>30</v>
      </c>
      <c r="D9" s="26">
        <v>0.08110634930216025</v>
      </c>
    </row>
    <row r="10" spans="3:4" ht="15">
      <c r="C10" s="34" t="s">
        <v>3</v>
      </c>
      <c r="D10" s="26">
        <v>0.06930779394110113</v>
      </c>
    </row>
    <row r="11" spans="3:4" ht="15">
      <c r="C11" s="34" t="s">
        <v>137</v>
      </c>
      <c r="D11" s="26">
        <v>0.041125933079817316</v>
      </c>
    </row>
    <row r="12" spans="3:4" ht="15">
      <c r="C12" s="34" t="s">
        <v>138</v>
      </c>
      <c r="D12" s="26">
        <v>0.02214576500808166</v>
      </c>
    </row>
    <row r="13" spans="3:4" ht="15">
      <c r="C13" s="34" t="s">
        <v>52</v>
      </c>
      <c r="D13" s="26">
        <f>SUM(D14:D44)</f>
        <v>0.10281349134490922</v>
      </c>
    </row>
    <row r="14" spans="3:4" ht="15" hidden="1">
      <c r="C14" s="34" t="s">
        <v>11</v>
      </c>
      <c r="D14" s="26">
        <v>0.016990939149447028</v>
      </c>
    </row>
    <row r="15" spans="3:4" ht="15" hidden="1">
      <c r="C15" s="34" t="s">
        <v>47</v>
      </c>
      <c r="D15" s="26">
        <v>0.014534918814510776</v>
      </c>
    </row>
    <row r="16" spans="3:4" ht="30" hidden="1">
      <c r="C16" s="34" t="s">
        <v>48</v>
      </c>
      <c r="D16" s="26">
        <v>0.012382044626868675</v>
      </c>
    </row>
    <row r="17" spans="3:4" ht="15" hidden="1">
      <c r="C17" s="34" t="s">
        <v>21</v>
      </c>
      <c r="D17" s="26">
        <v>0.009838836240719502</v>
      </c>
    </row>
    <row r="18" spans="3:4" ht="30" hidden="1">
      <c r="C18" s="34" t="s">
        <v>45</v>
      </c>
      <c r="D18" s="26">
        <v>0.009303635741735579</v>
      </c>
    </row>
    <row r="19" spans="3:4" ht="15" hidden="1">
      <c r="C19" s="34" t="s">
        <v>23</v>
      </c>
      <c r="D19" s="26">
        <v>0.008667833645198287</v>
      </c>
    </row>
    <row r="20" spans="3:4" ht="15" hidden="1">
      <c r="C20" s="34" t="s">
        <v>40</v>
      </c>
      <c r="D20" s="26">
        <v>0.008242624226206046</v>
      </c>
    </row>
    <row r="21" spans="3:4" ht="15" hidden="1">
      <c r="C21" s="34" t="s">
        <v>43</v>
      </c>
      <c r="D21" s="26">
        <v>0.004207829486998921</v>
      </c>
    </row>
    <row r="22" spans="3:4" ht="15" hidden="1">
      <c r="C22" s="34" t="s">
        <v>29</v>
      </c>
      <c r="D22" s="26">
        <v>0.003390944514865563</v>
      </c>
    </row>
    <row r="23" spans="3:4" ht="15" hidden="1">
      <c r="C23" s="34" t="s">
        <v>5</v>
      </c>
      <c r="D23" s="26">
        <v>0.0033842377416953384</v>
      </c>
    </row>
    <row r="24" spans="3:4" ht="15" hidden="1">
      <c r="C24" s="34" t="s">
        <v>38</v>
      </c>
      <c r="D24" s="26">
        <v>0.00318571725585669</v>
      </c>
    </row>
    <row r="25" spans="3:4" ht="15" hidden="1">
      <c r="C25" s="34" t="s">
        <v>31</v>
      </c>
      <c r="D25" s="26">
        <v>0.0031025532685459043</v>
      </c>
    </row>
    <row r="26" spans="3:4" ht="15" hidden="1">
      <c r="C26" s="34" t="s">
        <v>26</v>
      </c>
      <c r="D26" s="26">
        <v>0.0022749374593401877</v>
      </c>
    </row>
    <row r="27" spans="3:4" ht="15" hidden="1">
      <c r="C27" s="34" t="s">
        <v>24</v>
      </c>
      <c r="D27" s="26">
        <v>0.002113974903254797</v>
      </c>
    </row>
    <row r="28" spans="3:4" ht="15" hidden="1">
      <c r="C28" s="34" t="s">
        <v>16</v>
      </c>
      <c r="D28" s="26">
        <v>0.002085806455939854</v>
      </c>
    </row>
    <row r="29" spans="3:4" ht="15" hidden="1">
      <c r="C29" s="34" t="s">
        <v>39</v>
      </c>
      <c r="D29" s="26">
        <v>0.0010315017135805451</v>
      </c>
    </row>
    <row r="30" spans="3:4" ht="15" hidden="1">
      <c r="C30" s="34" t="s">
        <v>12</v>
      </c>
      <c r="D30" s="26">
        <v>0.0006438502243415625</v>
      </c>
    </row>
    <row r="31" spans="3:4" ht="15" hidden="1">
      <c r="C31" s="34" t="s">
        <v>25</v>
      </c>
      <c r="D31" s="26">
        <v>0.0005056906970349356</v>
      </c>
    </row>
    <row r="32" spans="3:4" ht="15" hidden="1">
      <c r="C32" s="34" t="s">
        <v>8</v>
      </c>
      <c r="D32" s="26">
        <v>0.0005003252784987559</v>
      </c>
    </row>
    <row r="33" spans="3:4" ht="15" hidden="1">
      <c r="C33" s="34" t="s">
        <v>17</v>
      </c>
      <c r="D33" s="26">
        <v>0.0004453297385029141</v>
      </c>
    </row>
    <row r="34" spans="3:4" ht="15" hidden="1">
      <c r="C34" s="34" t="s">
        <v>27</v>
      </c>
      <c r="D34" s="26">
        <v>0.0003715552336304434</v>
      </c>
    </row>
    <row r="35" spans="3:4" ht="15" hidden="1">
      <c r="C35" s="34" t="s">
        <v>4</v>
      </c>
      <c r="D35" s="26">
        <v>0.0003192424029026914</v>
      </c>
    </row>
    <row r="36" spans="3:4" ht="15" hidden="1">
      <c r="C36" s="34" t="s">
        <v>18</v>
      </c>
      <c r="D36" s="26">
        <v>0.00022266486925145705</v>
      </c>
    </row>
    <row r="37" spans="3:4" ht="15" hidden="1">
      <c r="C37" s="34" t="s">
        <v>46</v>
      </c>
      <c r="D37" s="26">
        <v>0.00017840016632797464</v>
      </c>
    </row>
    <row r="38" spans="3:4" ht="15" hidden="1">
      <c r="C38" s="34" t="s">
        <v>42</v>
      </c>
      <c r="D38" s="26">
        <v>0.0001596212014513457</v>
      </c>
    </row>
    <row r="39" spans="3:4" ht="15" hidden="1">
      <c r="C39" s="34" t="s">
        <v>13</v>
      </c>
      <c r="D39" s="26">
        <v>0.00014754900974494145</v>
      </c>
    </row>
    <row r="40" spans="3:4" ht="15" hidden="1">
      <c r="C40" s="34" t="s">
        <v>10</v>
      </c>
      <c r="D40" s="26">
        <v>9.657753365123439E-05</v>
      </c>
    </row>
    <row r="41" spans="3:4" ht="15" hidden="1">
      <c r="C41" s="34" t="s">
        <v>28</v>
      </c>
      <c r="D41" s="26">
        <v>9.523617901718945E-05</v>
      </c>
    </row>
    <row r="42" spans="3:4" ht="15" hidden="1">
      <c r="C42" s="34" t="s">
        <v>20</v>
      </c>
      <c r="D42" s="26">
        <v>3.487522048516797E-05</v>
      </c>
    </row>
    <row r="43" spans="3:4" ht="15" hidden="1">
      <c r="C43" s="34" t="s">
        <v>22</v>
      </c>
      <c r="D43" s="26">
        <v>-0.002048248526186596</v>
      </c>
    </row>
    <row r="44" spans="3:4" ht="15.75" hidden="1" thickBot="1">
      <c r="C44" s="41" t="s">
        <v>41</v>
      </c>
      <c r="D44" s="26">
        <v>-0.003597513128508481</v>
      </c>
    </row>
    <row r="46" spans="3:4" ht="15">
      <c r="C46" s="20" t="s">
        <v>36</v>
      </c>
      <c r="D46" s="10" t="s">
        <v>139</v>
      </c>
    </row>
    <row r="47" spans="3:4" ht="15">
      <c r="C47" s="20" t="s">
        <v>1</v>
      </c>
      <c r="D47" t="s">
        <v>140</v>
      </c>
    </row>
  </sheetData>
  <sheetProtection/>
  <hyperlinks>
    <hyperlink ref="D46" r:id="rId1" display="https://www.bankofalbania.org/?crd=0,8,1,8,0,17027&amp;uni=20210629112412809112566635344936&amp;ln=1&amp;mode=alone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C1:D48"/>
  <sheetViews>
    <sheetView view="pageBreakPreview" zoomScale="60" zoomScalePageLayoutView="0" workbookViewId="0" topLeftCell="A1">
      <selection activeCell="C5" sqref="C5"/>
    </sheetView>
  </sheetViews>
  <sheetFormatPr defaultColWidth="9.140625" defaultRowHeight="15"/>
  <cols>
    <col min="2" max="2" width="9.140625" style="0" customWidth="1"/>
    <col min="3" max="3" width="29.7109375" style="0" customWidth="1"/>
    <col min="4" max="4" width="13.7109375" style="0" customWidth="1"/>
  </cols>
  <sheetData>
    <row r="1" ht="15">
      <c r="C1" s="15" t="s">
        <v>54</v>
      </c>
    </row>
    <row r="2" spans="3:4" ht="17.25">
      <c r="C2" s="25" t="s">
        <v>2</v>
      </c>
      <c r="D2" s="27" t="s">
        <v>59</v>
      </c>
    </row>
    <row r="3" spans="3:4" ht="15.75" hidden="1" thickTop="1">
      <c r="C3" s="40" t="s">
        <v>49</v>
      </c>
      <c r="D3" s="26">
        <v>1</v>
      </c>
    </row>
    <row r="4" spans="3:4" ht="15">
      <c r="C4" s="34" t="s">
        <v>141</v>
      </c>
      <c r="D4" s="26">
        <v>0.1835164160785517</v>
      </c>
    </row>
    <row r="5" spans="3:4" ht="15">
      <c r="C5" s="34" t="s">
        <v>142</v>
      </c>
      <c r="D5" s="26">
        <v>0.15285302239950904</v>
      </c>
    </row>
    <row r="6" spans="3:4" ht="15">
      <c r="C6" s="34" t="s">
        <v>6</v>
      </c>
      <c r="D6" s="26">
        <v>0.13688125191776618</v>
      </c>
    </row>
    <row r="7" spans="3:4" ht="15">
      <c r="C7" s="34" t="s">
        <v>19</v>
      </c>
      <c r="D7" s="26">
        <v>0.09387296716784291</v>
      </c>
    </row>
    <row r="8" spans="3:4" ht="15">
      <c r="C8" s="34" t="s">
        <v>30</v>
      </c>
      <c r="D8" s="26">
        <v>0.07418471923903038</v>
      </c>
    </row>
    <row r="9" spans="3:4" ht="15">
      <c r="C9" s="34" t="s">
        <v>3</v>
      </c>
      <c r="D9" s="26">
        <v>0.06698496471310218</v>
      </c>
    </row>
    <row r="10" spans="3:4" ht="15">
      <c r="C10" s="34" t="s">
        <v>143</v>
      </c>
      <c r="D10" s="26">
        <v>0.06565572261429886</v>
      </c>
    </row>
    <row r="11" spans="3:4" ht="15">
      <c r="C11" s="34" t="s">
        <v>15</v>
      </c>
      <c r="D11" s="26">
        <v>0.061390610616753605</v>
      </c>
    </row>
    <row r="12" spans="3:4" ht="15">
      <c r="C12" s="34" t="s">
        <v>144</v>
      </c>
      <c r="D12" s="26">
        <v>0.03773550168763424</v>
      </c>
    </row>
    <row r="13" spans="3:4" ht="15">
      <c r="C13" s="34" t="s">
        <v>145</v>
      </c>
      <c r="D13" s="26">
        <v>0.0232206198220313</v>
      </c>
    </row>
    <row r="14" spans="3:4" ht="15">
      <c r="C14" s="34" t="s">
        <v>52</v>
      </c>
      <c r="D14" s="26">
        <f>SUM(D15:D44)</f>
        <v>0.1037042037434796</v>
      </c>
    </row>
    <row r="15" spans="3:4" ht="15" hidden="1">
      <c r="C15" s="34" t="s">
        <v>11</v>
      </c>
      <c r="D15" s="26">
        <v>0.018049708499539737</v>
      </c>
    </row>
    <row r="16" spans="3:4" ht="15" hidden="1">
      <c r="C16" s="34" t="s">
        <v>17</v>
      </c>
      <c r="D16" s="26">
        <v>0.010679349493709727</v>
      </c>
    </row>
    <row r="17" spans="3:4" ht="15" hidden="1">
      <c r="C17" s="34" t="s">
        <v>21</v>
      </c>
      <c r="D17" s="26">
        <v>0.010586069346425284</v>
      </c>
    </row>
    <row r="18" spans="3:4" ht="30" hidden="1">
      <c r="C18" s="34" t="s">
        <v>45</v>
      </c>
      <c r="D18" s="26">
        <v>0.010038662166308684</v>
      </c>
    </row>
    <row r="19" spans="3:4" ht="15" hidden="1">
      <c r="C19" s="34" t="s">
        <v>40</v>
      </c>
      <c r="D19" s="26">
        <v>0.009632402577477755</v>
      </c>
    </row>
    <row r="20" spans="3:4" ht="30" hidden="1">
      <c r="C20" s="34" t="s">
        <v>48</v>
      </c>
      <c r="D20" s="26">
        <v>0.008991715250076712</v>
      </c>
    </row>
    <row r="21" spans="3:4" ht="15" hidden="1">
      <c r="C21" s="34" t="s">
        <v>23</v>
      </c>
      <c r="D21" s="26">
        <v>0.008673826327094201</v>
      </c>
    </row>
    <row r="22" spans="3:4" ht="15" hidden="1">
      <c r="C22" s="34" t="s">
        <v>47</v>
      </c>
      <c r="D22" s="26">
        <v>0.00761460570727217</v>
      </c>
    </row>
    <row r="23" spans="3:4" ht="15" hidden="1">
      <c r="C23" s="34" t="s">
        <v>43</v>
      </c>
      <c r="D23" s="26">
        <v>0.004569499846578705</v>
      </c>
    </row>
    <row r="24" spans="3:4" ht="15" hidden="1">
      <c r="C24" s="34" t="s">
        <v>29</v>
      </c>
      <c r="D24" s="26">
        <v>0.0034071801166001845</v>
      </c>
    </row>
    <row r="25" spans="3:4" ht="15" hidden="1">
      <c r="C25" s="34" t="s">
        <v>31</v>
      </c>
      <c r="D25" s="26">
        <v>0.002982509972384167</v>
      </c>
    </row>
    <row r="26" spans="3:4" ht="15" hidden="1">
      <c r="C26" s="34" t="s">
        <v>26</v>
      </c>
      <c r="D26" s="26">
        <v>0.002641301012580546</v>
      </c>
    </row>
    <row r="27" spans="3:4" ht="15" hidden="1">
      <c r="C27" s="34" t="s">
        <v>38</v>
      </c>
      <c r="D27" s="26">
        <v>0.0022571340902117214</v>
      </c>
    </row>
    <row r="28" spans="3:4" ht="15" hidden="1">
      <c r="C28" s="34" t="s">
        <v>16</v>
      </c>
      <c r="D28" s="26">
        <v>0.0021270328321571033</v>
      </c>
    </row>
    <row r="29" spans="3:4" ht="15" hidden="1">
      <c r="C29" s="34" t="s">
        <v>24</v>
      </c>
      <c r="D29" s="26">
        <v>0.0017931880945075175</v>
      </c>
    </row>
    <row r="30" spans="3:4" ht="15" hidden="1">
      <c r="C30" s="34" t="s">
        <v>39</v>
      </c>
      <c r="D30" s="26">
        <v>0.0010457195458729671</v>
      </c>
    </row>
    <row r="31" spans="3:4" ht="15" hidden="1">
      <c r="C31" s="34" t="s">
        <v>25</v>
      </c>
      <c r="D31" s="26">
        <v>0.0006910095121202823</v>
      </c>
    </row>
    <row r="32" spans="3:4" ht="15" hidden="1">
      <c r="C32" s="34" t="s">
        <v>27</v>
      </c>
      <c r="D32" s="26">
        <v>0.0006554157717091132</v>
      </c>
    </row>
    <row r="33" spans="3:4" ht="15" hidden="1">
      <c r="C33" s="34" t="s">
        <v>12</v>
      </c>
      <c r="D33" s="26">
        <v>0.0006382325866830317</v>
      </c>
    </row>
    <row r="34" spans="3:4" ht="15" hidden="1">
      <c r="C34" s="34" t="s">
        <v>4</v>
      </c>
      <c r="D34" s="26">
        <v>0.0005424976986805769</v>
      </c>
    </row>
    <row r="35" spans="3:4" ht="15" hidden="1">
      <c r="C35" s="34" t="s">
        <v>8</v>
      </c>
      <c r="D35" s="26">
        <v>0.0004884934028843203</v>
      </c>
    </row>
    <row r="36" spans="3:4" ht="15" hidden="1">
      <c r="C36" s="34" t="s">
        <v>42</v>
      </c>
      <c r="D36" s="26">
        <v>0.00025897514575023013</v>
      </c>
    </row>
    <row r="37" spans="3:4" ht="15" hidden="1">
      <c r="C37" s="34" t="s">
        <v>46</v>
      </c>
      <c r="D37" s="26">
        <v>0.00021356244246701443</v>
      </c>
    </row>
    <row r="38" spans="3:4" ht="15" hidden="1">
      <c r="C38" s="34" t="s">
        <v>18</v>
      </c>
      <c r="D38" s="26">
        <v>0.00020251610923596193</v>
      </c>
    </row>
    <row r="39" spans="3:4" ht="15" hidden="1">
      <c r="C39" s="34" t="s">
        <v>13</v>
      </c>
      <c r="D39" s="26">
        <v>0.00019760662779993865</v>
      </c>
    </row>
    <row r="40" spans="3:4" ht="15" hidden="1">
      <c r="C40" s="34" t="s">
        <v>28</v>
      </c>
      <c r="D40" s="26">
        <v>0.00013746548020865298</v>
      </c>
    </row>
    <row r="41" spans="3:4" ht="15" hidden="1">
      <c r="C41" s="34" t="s">
        <v>10</v>
      </c>
      <c r="D41" s="26">
        <v>0.00010309911015648972</v>
      </c>
    </row>
    <row r="42" spans="3:4" ht="15" hidden="1">
      <c r="C42" s="34" t="s">
        <v>20</v>
      </c>
      <c r="D42" s="26">
        <v>3.68211107701749E-05</v>
      </c>
    </row>
    <row r="43" spans="3:4" ht="15" hidden="1">
      <c r="C43" s="34" t="s">
        <v>22</v>
      </c>
      <c r="D43" s="26">
        <v>-0.0024891070880638235</v>
      </c>
    </row>
    <row r="44" spans="3:4" ht="15.75" hidden="1" thickBot="1">
      <c r="C44" s="41" t="s">
        <v>41</v>
      </c>
      <c r="D44" s="26">
        <v>-0.003062289045719546</v>
      </c>
    </row>
    <row r="45" ht="15" hidden="1"/>
    <row r="47" spans="3:4" ht="15">
      <c r="C47" s="20" t="s">
        <v>36</v>
      </c>
      <c r="D47" s="10" t="s">
        <v>146</v>
      </c>
    </row>
    <row r="48" spans="3:4" ht="15">
      <c r="C48" s="20" t="s">
        <v>1</v>
      </c>
      <c r="D48" t="s">
        <v>147</v>
      </c>
    </row>
  </sheetData>
  <sheetProtection/>
  <hyperlinks>
    <hyperlink ref="D47" r:id="rId1" display="https://www.bankofalbania.org/?crd=0,8,1,8,0,17027&amp;uni=20210629112412809112566635344936&amp;ln=1&amp;mode=alone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Blerina</dc:creator>
  <cp:keywords/>
  <dc:description/>
  <cp:lastModifiedBy>Translator EP</cp:lastModifiedBy>
  <dcterms:created xsi:type="dcterms:W3CDTF">2018-07-05T11:53:18Z</dcterms:created>
  <dcterms:modified xsi:type="dcterms:W3CDTF">2021-07-09T21:31:52Z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