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335" windowHeight="11430" activeTab="0"/>
  </bookViews>
  <sheets>
    <sheet name="total vaksina" sheetId="1" r:id="rId1"/>
    <sheet name="kosto" sheetId="2" r:id="rId2"/>
    <sheet name="sipas vaksines" sheetId="3" r:id="rId3"/>
    <sheet name="Sheet1" sheetId="4" state="hidden" r:id="rId4"/>
  </sheets>
  <definedNames>
    <definedName name="_Hlk81324850" localSheetId="1">'kosto'!$C$5</definedName>
  </definedNames>
  <calcPr fullCalcOnLoad="1"/>
</workbook>
</file>

<file path=xl/comments2.xml><?xml version="1.0" encoding="utf-8"?>
<comments xmlns="http://schemas.openxmlformats.org/spreadsheetml/2006/main">
  <authors>
    <author>tc={EA4FD704-04F1-40FD-B1F2-A261362D3CA2}</author>
  </authors>
  <commentList>
    <comment ref="B6" authorId="0">
      <text>
        <r>
          <rPr>
            <sz val="11"/>
            <color theme="1"/>
            <rFont val="Calibri"/>
            <family val="2"/>
          </rPr>
          <t>[Threaded comment]
Your version of Excel allows you to read this threaded comment; however, any edits to it will get removed if the file is opened in a newer version of Excel. Learn more: https://go.microsoft.com/fwlink/?linkid=870924
Comment:
    Marrëveshja për prodhimin dhe furnizimin nga dhe ndërmjet Pfizer Overseas LLC dhe Ministrisë së Shëndetësisë dhe Mbrojtjes Sociale të Shqipërisë, Institutit të Shëndetit Publik dhe ministrit të Shtetit për Rindërtimin, për shkak të sekretit tregtar dhe kërkesës së shprehur në marrëveshje nga Pfizer Overseas LLC, nuk do të publikohet në asnjë website të institucioneve apo në “Fletoren zyrtare”..
Detyrimet e organeve shtetërore dhe përjashtimet nga detyrimet për furnizimin e vaksinës anticovid, të përcaktuara në aktin normativ nr.1, datë 10.1.2021, të Këshillit të Ministrave, të ndryshuar, janë të njëjta edhe për këtë marrëveshje, sipas kushteve të tekstit të saj, bashkëlidhur këtij akti normativ.</t>
        </r>
      </text>
    </comment>
  </commentList>
</comments>
</file>

<file path=xl/sharedStrings.xml><?xml version="1.0" encoding="utf-8"?>
<sst xmlns="http://schemas.openxmlformats.org/spreadsheetml/2006/main" count="320" uniqueCount="154">
  <si>
    <t>iOxford, AstraZeneca</t>
  </si>
  <si>
    <t>Sputnik V</t>
  </si>
  <si>
    <t>CoronaVac</t>
  </si>
  <si>
    <t>BioNTech, Pfizer</t>
  </si>
  <si>
    <t>Covax</t>
  </si>
  <si>
    <t>6 korrik 21</t>
  </si>
  <si>
    <t>nga BE</t>
  </si>
  <si>
    <t>https://shendetesia.gov.al/mberrijne-16380-vaksina-pfizer-manastirliu-mbi-1-120-000-vaksina-ne-shqiperi-do-te-intensifikojme-procesin-gjate-veres/</t>
  </si>
  <si>
    <t>https://kryeministria.al/newsroom/mberrijne-7020-doza-nga-kontrata-me-kompanine-pfizer/</t>
  </si>
  <si>
    <t>2 shkurt 21</t>
  </si>
  <si>
    <t>19 korrik 21</t>
  </si>
  <si>
    <t>12 Prill 21</t>
  </si>
  <si>
    <t>23 gusht 21</t>
  </si>
  <si>
    <t>6 gusht 21</t>
  </si>
  <si>
    <t>1 Mars 21</t>
  </si>
  <si>
    <t>fb</t>
  </si>
  <si>
    <t>16 gusht 21</t>
  </si>
  <si>
    <t>26 korrik 21</t>
  </si>
  <si>
    <t>9 gusht 21</t>
  </si>
  <si>
    <t>2 gusht 21</t>
  </si>
  <si>
    <t>AstraZeneca</t>
  </si>
  <si>
    <t>29 korrik</t>
  </si>
  <si>
    <t>Coronavac</t>
  </si>
  <si>
    <t>15 Korrik</t>
  </si>
  <si>
    <t>12 Korrik 21</t>
  </si>
  <si>
    <t>8 korrik 21</t>
  </si>
  <si>
    <t>5 korrik 21</t>
  </si>
  <si>
    <t>28 Qershor 21</t>
  </si>
  <si>
    <t xml:space="preserve">21 Qershor </t>
  </si>
  <si>
    <t>20 Qershor 21</t>
  </si>
  <si>
    <t>19 Qershor 21</t>
  </si>
  <si>
    <t>14 Qershor 21</t>
  </si>
  <si>
    <t>nga Greqia</t>
  </si>
  <si>
    <t>11 Qershor 21</t>
  </si>
  <si>
    <t>7 Qershor 21</t>
  </si>
  <si>
    <t>2 Qershor 21</t>
  </si>
  <si>
    <t>npm COVAX</t>
  </si>
  <si>
    <t>31 Maj 21</t>
  </si>
  <si>
    <t>24 Maj 21</t>
  </si>
  <si>
    <t>23 Maj 21</t>
  </si>
  <si>
    <t>Sinovac</t>
  </si>
  <si>
    <t>17 Maj 21</t>
  </si>
  <si>
    <t>10 Maj 21</t>
  </si>
  <si>
    <t>4 Maj 21</t>
  </si>
  <si>
    <t>7020 kontrata me PF</t>
  </si>
  <si>
    <t>4680 nga BE dhurat</t>
  </si>
  <si>
    <t>30 Prill 21</t>
  </si>
  <si>
    <t>26 Prill 21</t>
  </si>
  <si>
    <t>19 Prill 21</t>
  </si>
  <si>
    <t>18 Prill 21</t>
  </si>
  <si>
    <t>17 Prill 21</t>
  </si>
  <si>
    <t>8 Prill 21</t>
  </si>
  <si>
    <t xml:space="preserve">fb </t>
  </si>
  <si>
    <t>Papercaktuar lloji</t>
  </si>
  <si>
    <t>5 Prill 21</t>
  </si>
  <si>
    <t>mberrit partia e pare e 22 mije e 230 doczave qe do levrohen deri ne 20 prill</t>
  </si>
  <si>
    <t>dhurat nga Greqia</t>
  </si>
  <si>
    <t>12 Mars</t>
  </si>
  <si>
    <t>pasners mberrijne 38400 doza e para AZ</t>
  </si>
  <si>
    <t>25 Mars 21</t>
  </si>
  <si>
    <t>dozat e para Sinovac</t>
  </si>
  <si>
    <t>me 1 Shkurt postim: mberrijne dozat e para me kontrate Pfizer</t>
  </si>
  <si>
    <t>dhurat nga Kroacia</t>
  </si>
  <si>
    <t>15 Mars 21</t>
  </si>
  <si>
    <t>MSHMS</t>
  </si>
  <si>
    <t>https://shendetesia.gov.al/manastirliu-mberrijne-9360-doza-te-vaksines-pfizer-mbi-80-mije-doza-vaksinash-kane-mberritur-ne-shqiperi/</t>
  </si>
  <si>
    <t>dërkohë, zotimi i marrë nga Pfizer-i është që brenda muajit, në javët në vijim, – nuk po jap data se këtu u bë histori ndryshimesh të vazhdueshme, jo për shkakun tonë, – ama brenda muajit shkurt do të vijnë edhe dozat e angazhuara, qoftë 10750, qoftë dhe 31 mijë. Pra, të 41 mijë dozat që ishin të parashikuara për periudhën e fundit të janarit dhe fillimit të shkurtit janë të angazhuara nga Pfizer-i.</t>
  </si>
  <si>
    <t>22 Shkurt 21</t>
  </si>
  <si>
    <t>https://kryeministria.al/newsroom/mberrijne-8190-vaksina-nga-kontrata-me-kompanine-pfizer/</t>
  </si>
  <si>
    <t>kontrata me kompaninë Pfizer</t>
  </si>
  <si>
    <t>TOTAL</t>
  </si>
  <si>
    <t>12 Janar 21</t>
  </si>
  <si>
    <t>https://kryeministria.al/newsroom/procesi-i-vaksinimit-kunder-covid-19-vijon/</t>
  </si>
  <si>
    <t>Pfizer</t>
  </si>
  <si>
    <t>Data</t>
  </si>
  <si>
    <t>Nr dozave</t>
  </si>
  <si>
    <t>B.Info</t>
  </si>
  <si>
    <t>Total</t>
  </si>
  <si>
    <t>MShms</t>
  </si>
  <si>
    <t>Sinovac, Coronavac</t>
  </si>
  <si>
    <t>Vaksina</t>
  </si>
  <si>
    <t>Doza</t>
  </si>
  <si>
    <t>Pfizer, Astrazeneca etj</t>
  </si>
  <si>
    <t xml:space="preserve">Akti Normativ Nr. 1, dt 10.01.2021 </t>
  </si>
  <si>
    <t>Mars 2021</t>
  </si>
  <si>
    <t>Akti Normativ nr.9</t>
  </si>
  <si>
    <t>FR 2021</t>
  </si>
  <si>
    <t>Pagesa 2 euro</t>
  </si>
  <si>
    <t>Pagesa 2 lek</t>
  </si>
  <si>
    <t>Pagesa total</t>
  </si>
  <si>
    <t>16 Qershor 2021</t>
  </si>
  <si>
    <t>AKT NORMATIV
PËR MIRATIMIN E TEKSTIT TË MARRËVESHJES PËR PRODHIMIN DHE FURNIZIMIN NGA DHE NDËRMJET PFIZER OVERSEAS LLC DHE MINISTRISË SË SHËNDETËSISË DHE MBROJTJES SOCIALE TË SHQIPËRISË, INSTITUTIT TË SHËNDETIT PUBLIK DHE MINISTRIT TË SHTETIT PËR RINDËRTIMIN</t>
  </si>
  <si>
    <t>FR</t>
  </si>
  <si>
    <t>Akt normativ nr.22, datë 21.5.2021</t>
  </si>
  <si>
    <t>21 Maj 2021</t>
  </si>
  <si>
    <t>18 Shtator 2020</t>
  </si>
  <si>
    <t>COVAX Marrëveshje Angazhimi - Këshilli i Ministrave i Republikës së Shqipërisë dhe Aleanca GAVI.</t>
  </si>
  <si>
    <t>Donacione</t>
  </si>
  <si>
    <t>Burimi: Kryeministria faqe zyrtare dhe rrjete sociale fb_Kryeministri</t>
  </si>
  <si>
    <t>Burimi: Kuvendi</t>
  </si>
  <si>
    <t>AN nr 26, dt 22.06.2021</t>
  </si>
  <si>
    <t>Tabela 1</t>
  </si>
  <si>
    <t>Tabela 2</t>
  </si>
  <si>
    <t>Tabela 3</t>
  </si>
  <si>
    <t>Total doza sipas vaksines 31 Gusht 2021</t>
  </si>
  <si>
    <t>10 Janar 2021</t>
  </si>
  <si>
    <t>Burimi I informacionit: MFE, MSHMS, Kryeministria, ODA  (2021) sipas hyperlink-ve</t>
  </si>
  <si>
    <t>23400 nga dozat e COVAX</t>
  </si>
  <si>
    <t xml:space="preserve">7 Prill 2021 </t>
  </si>
  <si>
    <t>Pagesa 1 (lek)</t>
  </si>
  <si>
    <t>Marrëveshja</t>
  </si>
  <si>
    <t>Kosto në lekë</t>
  </si>
  <si>
    <t>në $</t>
  </si>
  <si>
    <t>FR 2021 (I ndryshuar me +1 miliardë lekë)</t>
  </si>
  <si>
    <t xml:space="preserve"> AKT NORMATIV Nr. 16, datë 7.4.2021 Marrëveshja me Human Vaccine LLC</t>
  </si>
  <si>
    <t>Donacione nga shtete të BE</t>
  </si>
  <si>
    <t>Doza vaksine të siguruar me marrëveshje</t>
  </si>
  <si>
    <t>Sipas marrëveshjes</t>
  </si>
  <si>
    <t>Nr dozash (milionë)</t>
  </si>
  <si>
    <t>Përpunoi: ODA(2021)</t>
  </si>
  <si>
    <t>https://kryeministria.al/neësroom/procesi-i-vaksinimit-kunder-covid-19-vijon/</t>
  </si>
  <si>
    <t>https://kryeministria.al/neësroom/mberrijne-7020-doza-nga-kontrata-me-kompanine-pfizer/</t>
  </si>
  <si>
    <t>https://kryeministria.al/neësroom/mberrijne-8190-vaksina-nga-kontrata-me-kompanine-pfizer/</t>
  </si>
  <si>
    <t>Kontraktuar Totali</t>
  </si>
  <si>
    <t>Administruar Totali</t>
  </si>
  <si>
    <t>Statusi: Doza vaksine për imunizimin e popullsisë kundër Covid 19 ( situatw 1 Shtator 2021)</t>
  </si>
  <si>
    <t>http://www.parlament.al/Files/ProjektLigje/20210630154521KEF%20_%20Raport%20AN%20buxheti%20qershor%202021.pdf</t>
  </si>
  <si>
    <t>VS. Planifikimit</t>
  </si>
  <si>
    <t>Total Doza</t>
  </si>
  <si>
    <t>AstraZeneca Marveshje COVAX data 18 shtator 2020</t>
  </si>
  <si>
    <t>Nr Doza</t>
  </si>
  <si>
    <t>Vlera Kontrate ne Lek</t>
  </si>
  <si>
    <t>Burim:  http://openprocurement.al/sq/htender/covid/title/KONTRAKTIME%20VAKSINIM%20COV-2?</t>
  </si>
  <si>
    <t>Sputinik V Prill 2021</t>
  </si>
  <si>
    <t>Akt Normativ nr 9</t>
  </si>
  <si>
    <t>500 000</t>
  </si>
  <si>
    <t>CoronaVac  KEYMEN ILAC SANAYI VE TICARET ANONIM SIRKETI (AktNormativ 9 dhe 22)</t>
  </si>
  <si>
    <t>Planifikim Shtetëror</t>
  </si>
  <si>
    <t>Doza të Aplikuara 31 gusht 2021</t>
  </si>
  <si>
    <t>Marrëveshja COVAX</t>
  </si>
  <si>
    <t>Marrëveshje bilaterale</t>
  </si>
  <si>
    <t>Vaksina të Administruara sipas llojit, doza 30 Gusht 2021</t>
  </si>
  <si>
    <t xml:space="preserve">Vaksina sipas Kontratës  </t>
  </si>
  <si>
    <t>Pfizer (nëpërmjet COVAX)</t>
  </si>
  <si>
    <t>Pfizer Export BV datë 10 Janar 2021</t>
  </si>
  <si>
    <t>nuk dihet nëse mund te këtë dhe pagese tjetër</t>
  </si>
  <si>
    <t>Marrëveshje me BE</t>
  </si>
  <si>
    <t>Planifikim Buxhetor Vaksina sipas Kontratës Shtator 2020 - Shtator 2021</t>
  </si>
  <si>
    <t>Marrëveshjet sipas vaksinave, dozat e firmosura, kostot e identifikuara dhe pagesat e miratuar, 31 Gusht 2021</t>
  </si>
  <si>
    <t>Zëri Buxhetit</t>
  </si>
  <si>
    <t>Planifikim Buxhetor Vaksina sipas Kontratës Blerje Shtator 2020 - Shtator 2021</t>
  </si>
  <si>
    <t>http://openprocurement.al/health/other/akt-normativ-2021-05-21-22.pdf  </t>
  </si>
  <si>
    <t> http://openprocurement.al/health/other/AKT-NORMATIV-16-06-2021-Pfizer-Overseas-LLC.pdf </t>
  </si>
  <si>
    <r>
      <t> </t>
    </r>
    <r>
      <rPr>
        <sz val="12"/>
        <color indexed="30"/>
        <rFont val="Arial"/>
        <family val="2"/>
      </rPr>
      <t>http://openprocurement.al/health/other/vendim-2021-07-30-490.pdf</t>
    </r>
    <r>
      <rPr>
        <sz val="12"/>
        <color indexed="63"/>
        <rFont val="Arial"/>
        <family val="2"/>
      </rPr>
      <t>   </t>
    </r>
    <r>
      <rPr>
        <sz val="12"/>
        <color indexed="30"/>
        <rFont val="Arial"/>
        <family val="2"/>
      </rPr>
      <t>http://openprocurement.al/health/other/VKM-16-6-2021.pdf</t>
    </r>
    <r>
      <rPr>
        <sz val="12"/>
        <color indexed="63"/>
        <rFont val="Arial"/>
        <family val="2"/>
      </rPr>
      <t>   </t>
    </r>
    <r>
      <rPr>
        <sz val="12"/>
        <color indexed="30"/>
        <rFont val="Arial"/>
        <family val="2"/>
      </rPr>
      <t>http://www.aksesdrejtesi.al/dokumenta/1630927014VKM-nr.-328-dt.-2.6.2021.pdf</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</si>
</sst>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47">
    <font>
      <sz val="11"/>
      <color theme="1"/>
      <name val="Calibri"/>
      <family val="2"/>
    </font>
    <font>
      <sz val="11"/>
      <color indexed="8"/>
      <name val="Calibri"/>
      <family val="2"/>
    </font>
    <font>
      <sz val="8"/>
      <name val="Calibri"/>
      <family val="2"/>
    </font>
    <font>
      <sz val="12"/>
      <color indexed="63"/>
      <name val="Arial"/>
      <family val="2"/>
    </font>
    <font>
      <sz val="12"/>
      <color indexed="3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5"/>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1"/>
      <color indexed="30"/>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4"/>
      <name val="Calibri Light"/>
      <family val="2"/>
    </font>
    <font>
      <b/>
      <sz val="11"/>
      <color indexed="8"/>
      <name val="Calibri"/>
      <family val="2"/>
    </font>
    <font>
      <sz val="11"/>
      <color indexed="10"/>
      <name val="Calibri"/>
      <family val="2"/>
    </font>
    <font>
      <sz val="10"/>
      <color indexed="8"/>
      <name val="Calibri"/>
      <family val="0"/>
    </font>
    <font>
      <sz val="9"/>
      <color indexed="63"/>
      <name val="Calibri"/>
      <family val="0"/>
    </font>
    <font>
      <sz val="11"/>
      <color indexed="63"/>
      <name val="Calibri"/>
      <family val="0"/>
    </font>
    <font>
      <sz val="14"/>
      <color indexed="63"/>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libri Light"/>
      <family val="2"/>
    </font>
    <font>
      <b/>
      <sz val="11"/>
      <color theme="1"/>
      <name val="Calibri"/>
      <family val="2"/>
    </font>
    <font>
      <sz val="11"/>
      <color rgb="FFFF0000"/>
      <name val="Calibri"/>
      <family val="2"/>
    </font>
    <font>
      <sz val="12"/>
      <color rgb="FF222222"/>
      <name val="Arial"/>
      <family val="2"/>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style="thin"/>
      <right/>
      <top/>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63">
    <xf numFmtId="0" fontId="0" fillId="0" borderId="0" xfId="0" applyFont="1" applyAlignment="1">
      <alignment/>
    </xf>
    <xf numFmtId="164" fontId="0" fillId="0" borderId="0" xfId="42" applyNumberFormat="1" applyFont="1" applyAlignment="1">
      <alignment/>
    </xf>
    <xf numFmtId="0" fontId="43" fillId="0" borderId="0" xfId="0" applyFont="1" applyAlignment="1">
      <alignment/>
    </xf>
    <xf numFmtId="0" fontId="44" fillId="0" borderId="0" xfId="0" applyFont="1" applyAlignment="1">
      <alignment/>
    </xf>
    <xf numFmtId="164" fontId="0" fillId="0" borderId="0" xfId="0" applyNumberFormat="1" applyAlignment="1">
      <alignment/>
    </xf>
    <xf numFmtId="164" fontId="0" fillId="33" borderId="0" xfId="0" applyNumberFormat="1" applyFill="1" applyAlignment="1">
      <alignment/>
    </xf>
    <xf numFmtId="0" fontId="0" fillId="0" borderId="0" xfId="0" applyFont="1" applyAlignment="1">
      <alignment/>
    </xf>
    <xf numFmtId="164" fontId="44" fillId="0" borderId="0" xfId="42" applyNumberFormat="1" applyFont="1" applyAlignment="1">
      <alignment/>
    </xf>
    <xf numFmtId="0" fontId="37" fillId="0" borderId="0" xfId="53" applyAlignment="1">
      <alignment/>
    </xf>
    <xf numFmtId="164" fontId="43" fillId="0" borderId="0" xfId="0" applyNumberFormat="1" applyFont="1" applyAlignment="1">
      <alignment/>
    </xf>
    <xf numFmtId="164" fontId="37" fillId="0" borderId="0" xfId="53" applyNumberFormat="1" applyAlignment="1">
      <alignment/>
    </xf>
    <xf numFmtId="164" fontId="0" fillId="0" borderId="10" xfId="42" applyNumberFormat="1" applyFont="1" applyBorder="1" applyAlignment="1">
      <alignment/>
    </xf>
    <xf numFmtId="164" fontId="0" fillId="0" borderId="10" xfId="0" applyNumberFormat="1" applyBorder="1" applyAlignment="1">
      <alignment/>
    </xf>
    <xf numFmtId="164" fontId="44" fillId="0" borderId="10" xfId="42" applyNumberFormat="1" applyFont="1" applyBorder="1" applyAlignment="1">
      <alignment/>
    </xf>
    <xf numFmtId="164" fontId="0" fillId="33" borderId="10" xfId="42" applyNumberFormat="1" applyFont="1" applyFill="1" applyBorder="1" applyAlignment="1">
      <alignment/>
    </xf>
    <xf numFmtId="0" fontId="0" fillId="0" borderId="0" xfId="0" applyAlignment="1">
      <alignment wrapText="1"/>
    </xf>
    <xf numFmtId="0" fontId="0" fillId="0" borderId="10" xfId="0" applyBorder="1" applyAlignment="1">
      <alignment/>
    </xf>
    <xf numFmtId="0" fontId="44" fillId="0" borderId="10" xfId="0" applyFont="1" applyBorder="1" applyAlignment="1">
      <alignment/>
    </xf>
    <xf numFmtId="0" fontId="37" fillId="0" borderId="10" xfId="53" applyBorder="1" applyAlignment="1">
      <alignment/>
    </xf>
    <xf numFmtId="0" fontId="0" fillId="0" borderId="10" xfId="0" applyFont="1" applyBorder="1" applyAlignment="1">
      <alignment/>
    </xf>
    <xf numFmtId="0" fontId="43" fillId="0" borderId="10" xfId="0" applyFont="1" applyBorder="1" applyAlignment="1">
      <alignment/>
    </xf>
    <xf numFmtId="0" fontId="43" fillId="0" borderId="10" xfId="0" applyFont="1" applyBorder="1" applyAlignment="1">
      <alignment wrapText="1"/>
    </xf>
    <xf numFmtId="0" fontId="43" fillId="0" borderId="0" xfId="0" applyFont="1" applyAlignment="1">
      <alignment wrapText="1"/>
    </xf>
    <xf numFmtId="0" fontId="0" fillId="0" borderId="0" xfId="0" applyBorder="1" applyAlignment="1">
      <alignment/>
    </xf>
    <xf numFmtId="0" fontId="44" fillId="0" borderId="0" xfId="0" applyFont="1" applyBorder="1" applyAlignment="1">
      <alignment/>
    </xf>
    <xf numFmtId="0" fontId="43" fillId="0" borderId="11" xfId="0" applyFont="1" applyBorder="1" applyAlignment="1">
      <alignment wrapText="1"/>
    </xf>
    <xf numFmtId="0" fontId="43" fillId="0" borderId="0" xfId="0" applyFont="1" applyBorder="1" applyAlignment="1">
      <alignment wrapText="1"/>
    </xf>
    <xf numFmtId="164" fontId="43" fillId="0" borderId="0" xfId="0" applyNumberFormat="1" applyFont="1" applyBorder="1" applyAlignment="1">
      <alignment/>
    </xf>
    <xf numFmtId="164" fontId="37" fillId="0" borderId="0" xfId="53" applyNumberFormat="1" applyBorder="1" applyAlignment="1">
      <alignment/>
    </xf>
    <xf numFmtId="0" fontId="37" fillId="0" borderId="0" xfId="53" applyBorder="1" applyAlignment="1">
      <alignment/>
    </xf>
    <xf numFmtId="0" fontId="37" fillId="0" borderId="10" xfId="53" applyBorder="1" applyAlignment="1">
      <alignment wrapText="1"/>
    </xf>
    <xf numFmtId="0" fontId="0" fillId="0" borderId="10" xfId="0" applyBorder="1" applyAlignment="1">
      <alignment wrapText="1"/>
    </xf>
    <xf numFmtId="164" fontId="43" fillId="0" borderId="0" xfId="0" applyNumberFormat="1" applyFont="1" applyAlignment="1">
      <alignment/>
    </xf>
    <xf numFmtId="0" fontId="0" fillId="0" borderId="0" xfId="0" applyAlignment="1">
      <alignment/>
    </xf>
    <xf numFmtId="0" fontId="43" fillId="0" borderId="10" xfId="0" applyFont="1" applyBorder="1" applyAlignment="1">
      <alignment/>
    </xf>
    <xf numFmtId="164" fontId="37" fillId="0" borderId="10" xfId="53" applyNumberFormat="1" applyBorder="1" applyAlignment="1">
      <alignment/>
    </xf>
    <xf numFmtId="0" fontId="37" fillId="0" borderId="10" xfId="53" applyBorder="1" applyAlignment="1">
      <alignment/>
    </xf>
    <xf numFmtId="0" fontId="0" fillId="0" borderId="10" xfId="0" applyBorder="1" applyAlignment="1">
      <alignment/>
    </xf>
    <xf numFmtId="0" fontId="44" fillId="0" borderId="10" xfId="0" applyFont="1" applyBorder="1" applyAlignment="1">
      <alignment/>
    </xf>
    <xf numFmtId="0" fontId="43" fillId="0" borderId="10" xfId="0" applyFont="1" applyFill="1" applyBorder="1" applyAlignment="1">
      <alignment/>
    </xf>
    <xf numFmtId="164" fontId="43" fillId="0" borderId="10" xfId="0" applyNumberFormat="1" applyFont="1" applyBorder="1" applyAlignment="1">
      <alignment/>
    </xf>
    <xf numFmtId="164" fontId="0" fillId="0" borderId="10" xfId="0" applyNumberFormat="1" applyBorder="1" applyAlignment="1">
      <alignment wrapText="1"/>
    </xf>
    <xf numFmtId="164" fontId="0" fillId="0" borderId="10" xfId="0" applyNumberFormat="1" applyBorder="1" applyAlignment="1">
      <alignment/>
    </xf>
    <xf numFmtId="164" fontId="0" fillId="0" borderId="11" xfId="0" applyNumberFormat="1" applyBorder="1" applyAlignment="1">
      <alignment wrapText="1"/>
    </xf>
    <xf numFmtId="0" fontId="0" fillId="0" borderId="12" xfId="0" applyBorder="1" applyAlignment="1">
      <alignment wrapText="1"/>
    </xf>
    <xf numFmtId="164" fontId="0" fillId="0" borderId="12" xfId="0" applyNumberFormat="1" applyBorder="1" applyAlignment="1">
      <alignment wrapText="1"/>
    </xf>
    <xf numFmtId="0" fontId="0" fillId="0" borderId="0" xfId="0" applyFill="1" applyBorder="1" applyAlignment="1">
      <alignment wrapText="1"/>
    </xf>
    <xf numFmtId="0" fontId="43" fillId="0" borderId="0" xfId="0" applyFont="1" applyFill="1" applyBorder="1" applyAlignment="1">
      <alignment wrapText="1"/>
    </xf>
    <xf numFmtId="164" fontId="0" fillId="0" borderId="10" xfId="42" applyNumberFormat="1" applyFont="1" applyBorder="1" applyAlignment="1">
      <alignment wrapText="1"/>
    </xf>
    <xf numFmtId="165" fontId="43" fillId="0" borderId="0" xfId="0" applyNumberFormat="1" applyFont="1" applyAlignment="1">
      <alignment/>
    </xf>
    <xf numFmtId="0" fontId="43" fillId="0" borderId="0" xfId="0" applyFont="1" applyBorder="1" applyAlignment="1">
      <alignment/>
    </xf>
    <xf numFmtId="164" fontId="37" fillId="0" borderId="10" xfId="53" applyNumberFormat="1" applyBorder="1" applyAlignment="1">
      <alignment wrapText="1"/>
    </xf>
    <xf numFmtId="164" fontId="37" fillId="0" borderId="10" xfId="53" applyNumberFormat="1" applyBorder="1" applyAlignment="1">
      <alignment/>
    </xf>
    <xf numFmtId="43" fontId="0" fillId="0" borderId="10" xfId="0" applyNumberFormat="1" applyBorder="1" applyAlignment="1">
      <alignment wrapText="1"/>
    </xf>
    <xf numFmtId="0" fontId="0" fillId="0" borderId="10" xfId="0" applyFill="1" applyBorder="1" applyAlignment="1">
      <alignment wrapText="1"/>
    </xf>
    <xf numFmtId="166" fontId="0" fillId="0" borderId="10" xfId="42" applyNumberFormat="1" applyFont="1" applyBorder="1" applyAlignment="1">
      <alignment/>
    </xf>
    <xf numFmtId="166" fontId="0" fillId="0" borderId="10" xfId="0" applyNumberFormat="1" applyBorder="1" applyAlignment="1">
      <alignment/>
    </xf>
    <xf numFmtId="10" fontId="0" fillId="0" borderId="10" xfId="59" applyNumberFormat="1" applyFont="1" applyBorder="1" applyAlignment="1">
      <alignment/>
    </xf>
    <xf numFmtId="10" fontId="0" fillId="0" borderId="10" xfId="0" applyNumberFormat="1" applyBorder="1" applyAlignment="1">
      <alignment/>
    </xf>
    <xf numFmtId="0" fontId="43" fillId="33" borderId="0" xfId="0" applyFont="1" applyFill="1" applyAlignment="1">
      <alignment/>
    </xf>
    <xf numFmtId="3" fontId="0" fillId="0" borderId="10" xfId="0" applyNumberFormat="1" applyBorder="1" applyAlignment="1">
      <alignment/>
    </xf>
    <xf numFmtId="0" fontId="37" fillId="0" borderId="0" xfId="53" applyAlignment="1">
      <alignment wrapText="1"/>
    </xf>
    <xf numFmtId="0" fontId="45" fillId="0" borderId="0" xfId="0" applyFont="1" applyAlignment="1">
      <alignmen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latin typeface="Calibri"/>
                <a:ea typeface="Calibri"/>
                <a:cs typeface="Calibri"/>
              </a:rPr>
              <a:t>Nr dozave Vaksinave kund</a:t>
            </a:r>
            <a:r>
              <a:rPr lang="en-US" cap="none" sz="1400" b="0" i="0" u="none" baseline="0">
                <a:solidFill>
                  <a:srgbClr val="333333"/>
                </a:solidFill>
                <a:latin typeface="Calibri"/>
                <a:ea typeface="Calibri"/>
                <a:cs typeface="Calibri"/>
              </a:rPr>
              <a:t>ë</a:t>
            </a:r>
            <a:r>
              <a:rPr lang="en-US" cap="none" sz="1100" b="0" i="0" u="none" baseline="0">
                <a:solidFill>
                  <a:srgbClr val="333333"/>
                </a:solidFill>
                <a:latin typeface="Calibri"/>
                <a:ea typeface="Calibri"/>
                <a:cs typeface="Calibri"/>
              </a:rPr>
              <a:t>r COVID 19, sipas llojit t</a:t>
            </a:r>
            <a:r>
              <a:rPr lang="en-US" cap="none" sz="1400" b="0" i="0" u="none" baseline="0">
                <a:solidFill>
                  <a:srgbClr val="333333"/>
                </a:solidFill>
                <a:latin typeface="Calibri"/>
                <a:ea typeface="Calibri"/>
                <a:cs typeface="Calibri"/>
              </a:rPr>
              <a:t>ë</a:t>
            </a:r>
            <a:r>
              <a:rPr lang="en-US" cap="none" sz="1100" b="0" i="0" u="none" baseline="0">
                <a:solidFill>
                  <a:srgbClr val="333333"/>
                </a:solidFill>
                <a:latin typeface="Calibri"/>
                <a:ea typeface="Calibri"/>
                <a:cs typeface="Calibri"/>
              </a:rPr>
              <a:t> marrëveshjes p</a:t>
            </a:r>
            <a:r>
              <a:rPr lang="en-US" cap="none" sz="1400" b="0" i="0" u="none" baseline="0">
                <a:solidFill>
                  <a:srgbClr val="333333"/>
                </a:solidFill>
                <a:latin typeface="Calibri"/>
                <a:ea typeface="Calibri"/>
                <a:cs typeface="Calibri"/>
              </a:rPr>
              <a:t>ë</a:t>
            </a:r>
            <a:r>
              <a:rPr lang="en-US" cap="none" sz="1100" b="0" i="0" u="none" baseline="0">
                <a:solidFill>
                  <a:srgbClr val="333333"/>
                </a:solidFill>
                <a:latin typeface="Calibri"/>
                <a:ea typeface="Calibri"/>
                <a:cs typeface="Calibri"/>
              </a:rPr>
              <a:t>r sigurim (milion</a:t>
            </a:r>
            <a:r>
              <a:rPr lang="en-US" cap="none" sz="1400" b="0" i="0" u="none" baseline="0">
                <a:solidFill>
                  <a:srgbClr val="333333"/>
                </a:solidFill>
                <a:latin typeface="Calibri"/>
                <a:ea typeface="Calibri"/>
                <a:cs typeface="Calibri"/>
              </a:rPr>
              <a:t>ë</a:t>
            </a:r>
            <a:r>
              <a:rPr lang="en-US" cap="none" sz="1100" b="0" i="0" u="none" baseline="0">
                <a:solidFill>
                  <a:srgbClr val="333333"/>
                </a:solidFill>
                <a:latin typeface="Calibri"/>
                <a:ea typeface="Calibri"/>
                <a:cs typeface="Calibri"/>
              </a:rPr>
              <a:t>)</a:t>
            </a:r>
          </a:p>
        </c:rich>
      </c:tx>
      <c:layout>
        <c:manualLayout>
          <c:xMode val="factor"/>
          <c:yMode val="factor"/>
          <c:x val="-0.00275"/>
          <c:y val="-0.00575"/>
        </c:manualLayout>
      </c:layout>
      <c:spPr>
        <a:noFill/>
        <a:ln>
          <a:noFill/>
        </a:ln>
      </c:spPr>
    </c:title>
    <c:plotArea>
      <c:layout>
        <c:manualLayout>
          <c:xMode val="edge"/>
          <c:yMode val="edge"/>
          <c:x val="0.202"/>
          <c:y val="0.4295"/>
          <c:w val="0.21875"/>
          <c:h val="0.46425"/>
        </c:manualLayout>
      </c:layout>
      <c:pieChart>
        <c:varyColors val="1"/>
        <c:ser>
          <c:idx val="0"/>
          <c:order val="0"/>
          <c:tx>
            <c:strRef>
              <c:f>'total vaksina'!$C$11</c:f>
              <c:strCache>
                <c:ptCount val="1"/>
                <c:pt idx="0">
                  <c:v>Nr dozash (milionë)</c:v>
                </c:pt>
              </c:strCache>
            </c:strRef>
          </c:tx>
          <c:spPr>
            <a:solidFill>
              <a:srgbClr val="4472C4"/>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472C4"/>
              </a:solidFill>
              <a:ln w="12700">
                <a:solidFill>
                  <a:srgbClr val="FFFFFF"/>
                </a:solidFill>
              </a:ln>
            </c:spPr>
          </c:dPt>
          <c:dPt>
            <c:idx val="1"/>
            <c:spPr>
              <a:solidFill>
                <a:srgbClr val="ED7D31"/>
              </a:solidFill>
              <a:ln w="12700">
                <a:solidFill>
                  <a:srgbClr val="FFFFFF"/>
                </a:solidFill>
              </a:ln>
            </c:spPr>
          </c:dPt>
          <c:dPt>
            <c:idx val="2"/>
            <c:spPr>
              <a:solidFill>
                <a:srgbClr val="A5A5A5"/>
              </a:solidFill>
              <a:ln w="12700">
                <a:solidFill>
                  <a:srgbClr val="FFFFFF"/>
                </a:solidFill>
              </a:ln>
            </c:spPr>
          </c:dPt>
          <c:dLbls>
            <c:numFmt formatCode="General" sourceLinked="1"/>
            <c:txPr>
              <a:bodyPr vert="horz" rot="0" anchor="ctr"/>
              <a:lstStyle/>
              <a:p>
                <a:pPr algn="ctr">
                  <a:defRPr lang="en-US" cap="none" sz="900" b="0" i="0" u="none" baseline="0">
                    <a:solidFill>
                      <a:srgbClr val="333333"/>
                    </a:solidFill>
                    <a:latin typeface="Calibri"/>
                    <a:ea typeface="Calibri"/>
                    <a:cs typeface="Calibri"/>
                  </a:defRPr>
                </a:pPr>
              </a:p>
            </c:txPr>
            <c:showLegendKey val="0"/>
            <c:showVal val="1"/>
            <c:showBubbleSize val="0"/>
            <c:showCatName val="0"/>
            <c:showSerName val="0"/>
            <c:showLeaderLines val="1"/>
            <c:showPercent val="0"/>
            <c:leaderLines>
              <c:spPr>
                <a:ln w="3175">
                  <a:solidFill>
                    <a:srgbClr val="969696"/>
                  </a:solidFill>
                </a:ln>
              </c:spPr>
            </c:leaderLines>
          </c:dLbls>
          <c:cat>
            <c:strRef>
              <c:f>'total vaksina'!$B$12:$B$14</c:f>
              <c:strCache/>
            </c:strRef>
          </c:cat>
          <c:val>
            <c:numRef>
              <c:f>'total vaksina'!$C$12:$C$14</c:f>
              <c:numCache/>
            </c:numRef>
          </c:val>
        </c:ser>
      </c:pieChart>
      <c:spPr>
        <a:noFill/>
        <a:ln>
          <a:noFill/>
        </a:ln>
      </c:spPr>
    </c:plotArea>
    <c:legend>
      <c:legendPos val="r"/>
      <c:layout>
        <c:manualLayout>
          <c:xMode val="edge"/>
          <c:yMode val="edge"/>
          <c:x val="0.636"/>
          <c:y val="0.4685"/>
          <c:w val="0.353"/>
          <c:h val="0.38275"/>
        </c:manualLayout>
      </c:layout>
      <c:overlay val="0"/>
      <c:spPr>
        <a:noFill/>
        <a:ln w="3175">
          <a:noFill/>
        </a:ln>
      </c:spPr>
      <c:txPr>
        <a:bodyPr vert="horz" rot="0"/>
        <a:lstStyle/>
        <a:p>
          <a:pPr>
            <a:defRPr lang="en-US" cap="none" sz="900" b="0" i="0" u="none" baseline="0">
              <a:solidFill>
                <a:srgbClr val="333333"/>
              </a:solidFill>
              <a:latin typeface="Calibri"/>
              <a:ea typeface="Calibri"/>
              <a:cs typeface="Calibri"/>
            </a:defRPr>
          </a:pPr>
        </a:p>
      </c:txPr>
    </c:legend>
    <c:plotVisOnly val="1"/>
    <c:dispBlanksAs val="zero"/>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latin typeface="Calibri"/>
                <a:ea typeface="Calibri"/>
                <a:cs typeface="Calibri"/>
              </a:rPr>
              <a:t>Vaksinat antiCovid të administruar në Shqipëri</a:t>
            </a:r>
          </a:p>
        </c:rich>
      </c:tx>
      <c:layout>
        <c:manualLayout>
          <c:xMode val="factor"/>
          <c:yMode val="factor"/>
          <c:x val="-0.002"/>
          <c:y val="-0.01075"/>
        </c:manualLayout>
      </c:layout>
      <c:spPr>
        <a:noFill/>
        <a:ln>
          <a:noFill/>
        </a:ln>
      </c:spPr>
    </c:title>
    <c:plotArea>
      <c:layout>
        <c:manualLayout>
          <c:xMode val="edge"/>
          <c:yMode val="edge"/>
          <c:x val="0.29275"/>
          <c:y val="0.21575"/>
          <c:w val="0.408"/>
          <c:h val="0.689"/>
        </c:manualLayout>
      </c:layout>
      <c:pieChart>
        <c:varyColors val="1"/>
        <c:ser>
          <c:idx val="0"/>
          <c:order val="0"/>
          <c:spPr>
            <a:solidFill>
              <a:srgbClr val="4472C4"/>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472C4"/>
              </a:solidFill>
              <a:ln w="12700">
                <a:solidFill>
                  <a:srgbClr val="FFFFFF"/>
                </a:solidFill>
              </a:ln>
            </c:spPr>
          </c:dPt>
          <c:dPt>
            <c:idx val="1"/>
            <c:spPr>
              <a:solidFill>
                <a:srgbClr val="ED7D31"/>
              </a:solidFill>
              <a:ln w="12700">
                <a:solidFill>
                  <a:srgbClr val="FFFFFF"/>
                </a:solidFill>
              </a:ln>
            </c:spPr>
          </c:dPt>
          <c:dPt>
            <c:idx val="2"/>
            <c:spPr>
              <a:solidFill>
                <a:srgbClr val="A5A5A5"/>
              </a:solidFill>
              <a:ln w="12700">
                <a:solidFill>
                  <a:srgbClr val="FFFFFF"/>
                </a:solidFill>
              </a:ln>
            </c:spPr>
          </c:dPt>
          <c:dPt>
            <c:idx val="3"/>
            <c:spPr>
              <a:solidFill>
                <a:srgbClr val="FFC000"/>
              </a:solidFill>
              <a:ln w="12700">
                <a:solidFill>
                  <a:srgbClr val="FFFFFF"/>
                </a:solidFill>
              </a:ln>
            </c:spPr>
          </c:dPt>
          <c:dLbls>
            <c:numFmt formatCode="General" sourceLinked="1"/>
            <c:txPr>
              <a:bodyPr vert="horz" rot="0" anchor="ctr"/>
              <a:lstStyle/>
              <a:p>
                <a:pPr algn="ctr">
                  <a:defRPr lang="en-US" cap="none" sz="900" b="0" i="0" u="none" baseline="0">
                    <a:solidFill>
                      <a:srgbClr val="333333"/>
                    </a:solidFill>
                    <a:latin typeface="Calibri"/>
                    <a:ea typeface="Calibri"/>
                    <a:cs typeface="Calibri"/>
                  </a:defRPr>
                </a:pPr>
              </a:p>
            </c:txPr>
            <c:showLegendKey val="0"/>
            <c:showVal val="1"/>
            <c:showBubbleSize val="0"/>
            <c:showCatName val="1"/>
            <c:showSerName val="0"/>
            <c:showLeaderLines val="1"/>
            <c:showPercent val="0"/>
            <c:leaderLines>
              <c:spPr>
                <a:ln w="3175">
                  <a:solidFill>
                    <a:srgbClr val="969696"/>
                  </a:solidFill>
                </a:ln>
              </c:spPr>
            </c:leaderLines>
          </c:dLbls>
          <c:cat>
            <c:strRef>
              <c:f>'sipas vaksines'!$E$1:$H$1</c:f>
              <c:strCache/>
            </c:strRef>
          </c:cat>
          <c:val>
            <c:numRef>
              <c:f>'sipas vaksines'!$E$2:$H$2</c:f>
              <c:numCache/>
            </c:numRef>
          </c:val>
        </c:ser>
      </c:pieChart>
      <c:spPr>
        <a:noFill/>
        <a:ln>
          <a:noFill/>
        </a:ln>
      </c:spPr>
    </c:plotArea>
    <c:plotVisOnly val="1"/>
    <c:dispBlanksAs val="zero"/>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352425</xdr:colOff>
      <xdr:row>10</xdr:row>
      <xdr:rowOff>114300</xdr:rowOff>
    </xdr:from>
    <xdr:to>
      <xdr:col>8</xdr:col>
      <xdr:colOff>190500</xdr:colOff>
      <xdr:row>18</xdr:row>
      <xdr:rowOff>152400</xdr:rowOff>
    </xdr:to>
    <xdr:graphicFrame>
      <xdr:nvGraphicFramePr>
        <xdr:cNvPr id="1" name="Chart 3"/>
        <xdr:cNvGraphicFramePr/>
      </xdr:nvGraphicFramePr>
      <xdr:xfrm>
        <a:off x="4819650" y="2019300"/>
        <a:ext cx="3619500" cy="175260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161925</xdr:colOff>
      <xdr:row>8</xdr:row>
      <xdr:rowOff>38100</xdr:rowOff>
    </xdr:from>
    <xdr:to>
      <xdr:col>20</xdr:col>
      <xdr:colOff>419100</xdr:colOff>
      <xdr:row>22</xdr:row>
      <xdr:rowOff>114300</xdr:rowOff>
    </xdr:to>
    <xdr:graphicFrame>
      <xdr:nvGraphicFramePr>
        <xdr:cNvPr id="1" name="Chart 2"/>
        <xdr:cNvGraphicFramePr/>
      </xdr:nvGraphicFramePr>
      <xdr:xfrm>
        <a:off x="8020050" y="1685925"/>
        <a:ext cx="4572000" cy="27432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parlament.al/Files/ProjektLigje/20210630154521KEF%20_%20Raport%20AN%20buxheti%20qershor%202021.pdf"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openprocurement.al/sq/htender/view/id/25917" TargetMode="External" /><Relationship Id="rId2" Type="http://schemas.openxmlformats.org/officeDocument/2006/relationships/hyperlink" Target="http://openprocurement.al/health/other/27145-sinovak-albania.pdf" TargetMode="External" /><Relationship Id="rId3" Type="http://schemas.openxmlformats.org/officeDocument/2006/relationships/hyperlink" Target="https://kryeministria.al/newsroom/41175-2/" TargetMode="External" /><Relationship Id="rId4" Type="http://schemas.openxmlformats.org/officeDocument/2006/relationships/hyperlink" Target="http://openprocurement.al/health/other/27145vkm174.pdf" TargetMode="External" /><Relationship Id="rId5" Type="http://schemas.openxmlformats.org/officeDocument/2006/relationships/hyperlink" Target="http://openprocurement.al/health/other/27145vkm174.pdf" TargetMode="External" /><Relationship Id="rId6" Type="http://schemas.openxmlformats.org/officeDocument/2006/relationships/hyperlink" Target="https://portavendore.al/wp-content/uploads/2021/02/VKM-nr.-32-dt.-20.1.2021-Per-kryerjen-e-parapagimit-te-dozave-te-vaksinave-dhe-te-pagesave-perkatese-qe-rrjedhin-nga-marreveshja-e-nenshkruar-per-prodhimin-dhe-furnizimin_compressed.pdf" TargetMode="External" /><Relationship Id="rId7" Type="http://schemas.openxmlformats.org/officeDocument/2006/relationships/hyperlink" Target="https://kryeministria.al/newsroom/vendime-te-miratuara-ne-mbledhjen-e-keshillit-te-ministrave-date-30-korrik-2021/" TargetMode="External" /><Relationship Id="rId8" Type="http://schemas.openxmlformats.org/officeDocument/2006/relationships/hyperlink" Target="https://kryeministria.al/newsroom/vendime-te-miratuara-ne-mbledhjen-e-keshillit-te-ministrave-date-16-qershor-2021/" TargetMode="External" /><Relationship Id="rId9" Type="http://schemas.openxmlformats.org/officeDocument/2006/relationships/hyperlink" Target="https://portavendore.al/wp-content/uploads/2021/06/Akt-normativ-nr.-22-dt.-21.5.2021-Per-miratimin-e-marreveshjes-se-nenshkruar-te-furnizimit-ndermjet-Shqiperise-dhe-distributorit-te-autorizuar-Keymen-ilac-sanayi-ve-ticaret-a.s..pdf" TargetMode="External" /><Relationship Id="rId10" Type="http://schemas.openxmlformats.org/officeDocument/2006/relationships/hyperlink" Target="https://kryeministria.al/newsroom/vendime-te-miratuara-ne-mbledhjen-e-keshillit-te-ministrave-date-16-qershor-2021/" TargetMode="External" /><Relationship Id="rId11" Type="http://schemas.openxmlformats.org/officeDocument/2006/relationships/hyperlink" Target="http://openprocurement.al/sq/htender/view/id/25732" TargetMode="External" /><Relationship Id="rId12" Type="http://schemas.openxmlformats.org/officeDocument/2006/relationships/hyperlink" Target="http://openprocurement.al/health/other/20201103132411ligj%20nr.%20134,%20dt.%2029.10.2020.pdf" TargetMode="External" /><Relationship Id="rId13" Type="http://schemas.openxmlformats.org/officeDocument/2006/relationships/hyperlink" Target="http://openprocurement.al/sq/htender/covid/title/KONTRAKTIME%20VAKSINIM%20COV-2?" TargetMode="External" /><Relationship Id="rId14" Type="http://schemas.openxmlformats.org/officeDocument/2006/relationships/hyperlink" Target="https://shendetesia.gov.al/tjeter-marreveshje-me-pfizer-per-23400-doza-vaksine-manastirliu-apel-qytetareve-vaksinohuni-jemi-ne-alert-nga-varianti-delta/" TargetMode="External" /><Relationship Id="rId15" Type="http://schemas.openxmlformats.org/officeDocument/2006/relationships/hyperlink" Target="https://kryeministria.al/newsroom/vendime-te-miratuara-ne-mbledhjen-e-keshillit-te-ministrave-date-2-qershor-2021/" TargetMode="External" /><Relationship Id="rId16" Type="http://schemas.openxmlformats.org/officeDocument/2006/relationships/hyperlink" Target="http://openprocurement.al/sq/htender/view/id/25917" TargetMode="External" /><Relationship Id="rId17" Type="http://schemas.openxmlformats.org/officeDocument/2006/relationships/hyperlink" Target="https://kryeministria.al/newsroom/vendime-te-miratuara-ne-mbledhjen-e-keshillit-te-ministrave-date-30-korrik-2021/" TargetMode="External" /><Relationship Id="rId18" Type="http://schemas.openxmlformats.org/officeDocument/2006/relationships/hyperlink" Target="http://openprocurement.al/health/other/akt-normativ-2021-05-21-22.pdf" TargetMode="External" /><Relationship Id="rId19" Type="http://schemas.openxmlformats.org/officeDocument/2006/relationships/hyperlink" Target="http://openprocurement.al/health/other/AKT-NORMATIV-16-06-2021-Pfizer-Overseas-LLC.pdf" TargetMode="External" /><Relationship Id="rId20" Type="http://schemas.openxmlformats.org/officeDocument/2006/relationships/comments" Target="../comments2.xml" /><Relationship Id="rId21" Type="http://schemas.openxmlformats.org/officeDocument/2006/relationships/vmlDrawing" Target="../drawings/vmlDrawing1.vml" /><Relationship Id="rId2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s://kryeministria.al/newsroom/mberrijne-7020-doza-nga-kontrata-me-kompanine-pfizer/" TargetMode="External" /><Relationship Id="rId2" Type="http://schemas.openxmlformats.org/officeDocument/2006/relationships/hyperlink" Target="https://kryeministria.al/newsroom/procesi-i-vaksinimit-kunder-covid-19-vijon/" TargetMode="External" /><Relationship Id="rId3" Type="http://schemas.openxmlformats.org/officeDocument/2006/relationships/hyperlink" Target="https://shendetesia.gov.al/manastirliu-mberrijne-100000-vaksina-te-sinovac-do-te-ulet-fasha-brenda-javes/" TargetMode="External" /><Relationship Id="rId4" Type="http://schemas.openxmlformats.org/officeDocument/2006/relationships/drawing" Target="../drawings/drawing2.xml" /><Relationship Id="rId5"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s://shendetesia.gov.al/manastirliu-mberrijne-9360-doza-te-vaksines-pfizer-mbi-80-mije-doza-vaksinash-kane-mberritur-ne-shqiperi/" TargetMode="External" /><Relationship Id="rId2" Type="http://schemas.openxmlformats.org/officeDocument/2006/relationships/hyperlink" Target="https://kryeministria.al/newsroom/mberrijne-7020-doza-nga-kontrata-me-kompanine-pfizer/" TargetMode="External" /><Relationship Id="rId3" Type="http://schemas.openxmlformats.org/officeDocument/2006/relationships/hyperlink" Target="https://shendetesia.gov.al/mberrijne-16380-vaksina-pfizer-manastirliu-mbi-1-120-000-vaksina-ne-shqiperi-do-te-intensifikojme-procesin-gjate-veres/" TargetMode="External" /><Relationship Id="rId4" Type="http://schemas.openxmlformats.org/officeDocument/2006/relationships/hyperlink" Target="https://kryeministria.al/newsroom/procesi-i-vaksinimit-kunder-covid-19-vijon/" TargetMode="External" /><Relationship Id="rId5"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F29"/>
  <sheetViews>
    <sheetView tabSelected="1" zoomScalePageLayoutView="0" workbookViewId="0" topLeftCell="A1">
      <selection activeCell="P23" sqref="P23"/>
    </sheetView>
  </sheetViews>
  <sheetFormatPr defaultColWidth="9.140625" defaultRowHeight="15"/>
  <cols>
    <col min="1" max="1" width="10.421875" style="0" customWidth="1"/>
    <col min="2" max="2" width="38.28125" style="0" customWidth="1"/>
    <col min="3" max="3" width="18.28125" style="0" bestFit="1" customWidth="1"/>
    <col min="4" max="4" width="15.8515625" style="0" bestFit="1" customWidth="1"/>
    <col min="5" max="5" width="12.00390625" style="0" bestFit="1" customWidth="1"/>
    <col min="6" max="6" width="10.57421875" style="0" bestFit="1" customWidth="1"/>
  </cols>
  <sheetData>
    <row r="1" ht="15">
      <c r="B1" s="2" t="s">
        <v>125</v>
      </c>
    </row>
    <row r="2" spans="1:4" ht="15">
      <c r="A2" s="2" t="s">
        <v>101</v>
      </c>
      <c r="B2" s="2"/>
      <c r="C2" t="s">
        <v>81</v>
      </c>
      <c r="D2" t="s">
        <v>127</v>
      </c>
    </row>
    <row r="3" spans="2:4" ht="15">
      <c r="B3" s="31" t="s">
        <v>124</v>
      </c>
      <c r="C3" s="55">
        <v>1921957</v>
      </c>
      <c r="D3" s="57">
        <f>C3/C5</f>
        <v>0.43680840909090907</v>
      </c>
    </row>
    <row r="4" spans="2:4" ht="15">
      <c r="B4" s="31" t="s">
        <v>123</v>
      </c>
      <c r="C4" s="55">
        <v>2900000</v>
      </c>
      <c r="D4" s="58">
        <f>C4/C5</f>
        <v>0.6590909090909091</v>
      </c>
    </row>
    <row r="5" spans="2:4" ht="15">
      <c r="B5" s="31" t="s">
        <v>137</v>
      </c>
      <c r="C5" s="55">
        <v>4400000</v>
      </c>
      <c r="D5" s="58">
        <v>1</v>
      </c>
    </row>
    <row r="6" spans="2:4" ht="15">
      <c r="B6" s="54" t="s">
        <v>138</v>
      </c>
      <c r="C6" s="56">
        <v>1472316</v>
      </c>
      <c r="D6" s="58">
        <f>C6/C5</f>
        <v>0.3346172727272727</v>
      </c>
    </row>
    <row r="7" ht="15">
      <c r="D7" s="8" t="s">
        <v>126</v>
      </c>
    </row>
    <row r="10" spans="1:2" ht="15">
      <c r="A10" s="2" t="s">
        <v>102</v>
      </c>
      <c r="B10" s="2" t="s">
        <v>116</v>
      </c>
    </row>
    <row r="11" spans="2:3" ht="30">
      <c r="B11" s="21" t="s">
        <v>117</v>
      </c>
      <c r="C11" s="21" t="s">
        <v>118</v>
      </c>
    </row>
    <row r="12" spans="2:3" ht="15">
      <c r="B12" s="31" t="s">
        <v>139</v>
      </c>
      <c r="C12" s="16">
        <v>1.14</v>
      </c>
    </row>
    <row r="13" spans="2:3" ht="15">
      <c r="B13" s="31" t="s">
        <v>140</v>
      </c>
      <c r="C13" s="16">
        <v>1.6</v>
      </c>
    </row>
    <row r="14" spans="2:3" ht="15">
      <c r="B14" s="31" t="s">
        <v>97</v>
      </c>
      <c r="C14" s="16">
        <v>0.2</v>
      </c>
    </row>
    <row r="15" spans="2:3" ht="15">
      <c r="B15" s="47" t="s">
        <v>77</v>
      </c>
      <c r="C15" s="49">
        <f>SUM(C12:C14)</f>
        <v>2.9400000000000004</v>
      </c>
    </row>
    <row r="16" spans="2:3" ht="15">
      <c r="B16" s="46" t="s">
        <v>99</v>
      </c>
      <c r="C16" t="s">
        <v>100</v>
      </c>
    </row>
    <row r="17" ht="15">
      <c r="B17" t="s">
        <v>119</v>
      </c>
    </row>
    <row r="22" spans="1:2" ht="15">
      <c r="A22" s="2" t="s">
        <v>103</v>
      </c>
      <c r="B22" s="50" t="s">
        <v>141</v>
      </c>
    </row>
    <row r="24" spans="1:6" ht="15">
      <c r="A24" s="23"/>
      <c r="B24" s="20" t="s">
        <v>128</v>
      </c>
      <c r="C24" s="20" t="s">
        <v>79</v>
      </c>
      <c r="D24" s="20" t="s">
        <v>3</v>
      </c>
      <c r="E24" s="20" t="s">
        <v>20</v>
      </c>
      <c r="F24" s="20" t="s">
        <v>1</v>
      </c>
    </row>
    <row r="25" spans="1:6" ht="15">
      <c r="A25" s="23"/>
      <c r="B25" s="11">
        <f>SUM(C25:F25)</f>
        <v>1921957</v>
      </c>
      <c r="C25" s="11">
        <v>1000000</v>
      </c>
      <c r="D25" s="11">
        <v>551957</v>
      </c>
      <c r="E25" s="11">
        <v>320000</v>
      </c>
      <c r="F25" s="11">
        <v>50000</v>
      </c>
    </row>
    <row r="28" ht="15">
      <c r="B28" t="s">
        <v>98</v>
      </c>
    </row>
    <row r="29" ht="15">
      <c r="B29" t="s">
        <v>119</v>
      </c>
    </row>
  </sheetData>
  <sheetProtection/>
  <hyperlinks>
    <hyperlink ref="D7" r:id="rId1" display="http://www.parlament.al/Files/ProjektLigje/20210630154521KEF%20_%20Raport%20AN%20buxheti%20qershor%202021.pdf"/>
  </hyperlinks>
  <printOptions/>
  <pageMargins left="0.7" right="0.7" top="0.75" bottom="0.75" header="0.3" footer="0.3"/>
  <pageSetup horizontalDpi="300" verticalDpi="300" orientation="portrait" r:id="rId3"/>
  <drawing r:id="rId2"/>
</worksheet>
</file>

<file path=xl/worksheets/sheet2.xml><?xml version="1.0" encoding="utf-8"?>
<worksheet xmlns="http://schemas.openxmlformats.org/spreadsheetml/2006/main" xmlns:r="http://schemas.openxmlformats.org/officeDocument/2006/relationships">
  <dimension ref="B2:S18"/>
  <sheetViews>
    <sheetView zoomScalePageLayoutView="0" workbookViewId="0" topLeftCell="H1">
      <selection activeCell="L17" sqref="L17"/>
    </sheetView>
  </sheetViews>
  <sheetFormatPr defaultColWidth="9.140625" defaultRowHeight="15"/>
  <cols>
    <col min="2" max="2" width="14.140625" style="0" customWidth="1"/>
    <col min="3" max="3" width="35.00390625" style="15" customWidth="1"/>
    <col min="4" max="4" width="29.28125" style="0" customWidth="1"/>
    <col min="5" max="5" width="13.28125" style="0" bestFit="1" customWidth="1"/>
    <col min="6" max="6" width="15.28125" style="0" bestFit="1" customWidth="1"/>
    <col min="7" max="7" width="13.28125" style="0" bestFit="1" customWidth="1"/>
    <col min="8" max="8" width="14.421875" style="0" customWidth="1"/>
    <col min="9" max="9" width="15.00390625" style="15" customWidth="1"/>
    <col min="10" max="10" width="10.8515625" style="0" hidden="1" customWidth="1"/>
    <col min="11" max="11" width="14.140625" style="0" customWidth="1"/>
    <col min="12" max="12" width="19.7109375" style="0" customWidth="1"/>
    <col min="14" max="14" width="4.28125" style="0" customWidth="1"/>
    <col min="15" max="15" width="9.140625" style="0" hidden="1" customWidth="1"/>
    <col min="17" max="17" width="67.00390625" style="0" customWidth="1"/>
    <col min="18" max="18" width="9.28125" style="0" bestFit="1" customWidth="1"/>
    <col min="19" max="19" width="20.28125" style="0" customWidth="1"/>
    <col min="20" max="20" width="17.140625" style="0" customWidth="1"/>
  </cols>
  <sheetData>
    <row r="1" ht="15"/>
    <row r="2" ht="15">
      <c r="B2" t="s">
        <v>148</v>
      </c>
    </row>
    <row r="3" spans="2:17" ht="39" customHeight="1">
      <c r="B3" s="20" t="s">
        <v>74</v>
      </c>
      <c r="C3" s="21" t="s">
        <v>110</v>
      </c>
      <c r="D3" s="20" t="s">
        <v>80</v>
      </c>
      <c r="E3" s="20" t="s">
        <v>81</v>
      </c>
      <c r="F3" s="20" t="s">
        <v>111</v>
      </c>
      <c r="G3" s="20" t="s">
        <v>112</v>
      </c>
      <c r="H3" s="39" t="s">
        <v>109</v>
      </c>
      <c r="I3" s="21" t="s">
        <v>149</v>
      </c>
      <c r="J3" s="39" t="s">
        <v>87</v>
      </c>
      <c r="K3" s="39" t="s">
        <v>88</v>
      </c>
      <c r="L3" s="39" t="s">
        <v>89</v>
      </c>
      <c r="Q3" s="59" t="s">
        <v>150</v>
      </c>
    </row>
    <row r="4" spans="2:12" ht="27.75" customHeight="1">
      <c r="B4" s="18" t="s">
        <v>95</v>
      </c>
      <c r="C4" s="30" t="s">
        <v>96</v>
      </c>
      <c r="D4" s="16" t="s">
        <v>82</v>
      </c>
      <c r="E4" s="11">
        <v>1114000</v>
      </c>
      <c r="F4" s="11">
        <v>430000000</v>
      </c>
      <c r="G4" s="11">
        <v>3990000</v>
      </c>
      <c r="H4" s="16"/>
      <c r="I4" s="31" t="s">
        <v>64</v>
      </c>
      <c r="J4" s="16"/>
      <c r="K4" s="16"/>
      <c r="L4" s="11">
        <f>F4</f>
        <v>430000000</v>
      </c>
    </row>
    <row r="5" spans="2:19" ht="26.25" customHeight="1">
      <c r="B5" s="16" t="s">
        <v>105</v>
      </c>
      <c r="C5" s="30" t="s">
        <v>83</v>
      </c>
      <c r="D5" s="16" t="s">
        <v>73</v>
      </c>
      <c r="E5" s="11">
        <v>500000</v>
      </c>
      <c r="F5" s="11">
        <f>G5*110</f>
        <v>660000000</v>
      </c>
      <c r="G5" s="11">
        <v>6000000</v>
      </c>
      <c r="H5" s="52">
        <v>430000000</v>
      </c>
      <c r="I5" s="30" t="s">
        <v>86</v>
      </c>
      <c r="J5" s="52">
        <v>2447233</v>
      </c>
      <c r="K5" s="52">
        <f>J5*123</f>
        <v>301009659</v>
      </c>
      <c r="L5" s="11">
        <f>H5+K5</f>
        <v>731009659</v>
      </c>
      <c r="Q5" s="20" t="s">
        <v>142</v>
      </c>
      <c r="R5" s="20" t="s">
        <v>130</v>
      </c>
      <c r="S5" s="20" t="s">
        <v>131</v>
      </c>
    </row>
    <row r="6" spans="2:19" ht="52.5" customHeight="1">
      <c r="B6" s="16" t="s">
        <v>90</v>
      </c>
      <c r="C6" s="36" t="s">
        <v>91</v>
      </c>
      <c r="D6" s="31" t="s">
        <v>143</v>
      </c>
      <c r="E6" s="51" t="s">
        <v>107</v>
      </c>
      <c r="F6" s="11"/>
      <c r="G6" s="11"/>
      <c r="H6" s="52"/>
      <c r="I6" s="30" t="s">
        <v>92</v>
      </c>
      <c r="J6" s="52"/>
      <c r="K6" s="11"/>
      <c r="L6" s="11"/>
      <c r="Q6" s="16" t="s">
        <v>129</v>
      </c>
      <c r="R6" s="60">
        <v>1114000</v>
      </c>
      <c r="S6" s="60">
        <v>430000000</v>
      </c>
    </row>
    <row r="7" spans="2:19" ht="69" customHeight="1">
      <c r="B7" s="16" t="s">
        <v>84</v>
      </c>
      <c r="C7" s="36" t="s">
        <v>134</v>
      </c>
      <c r="D7" s="31" t="s">
        <v>2</v>
      </c>
      <c r="E7" s="51" t="s">
        <v>135</v>
      </c>
      <c r="F7" s="11"/>
      <c r="G7" s="11"/>
      <c r="H7" s="52"/>
      <c r="I7" s="30"/>
      <c r="J7" s="52"/>
      <c r="K7" s="11"/>
      <c r="L7" s="11">
        <v>1100000000</v>
      </c>
      <c r="Q7" s="16" t="s">
        <v>144</v>
      </c>
      <c r="R7" s="60">
        <v>500000</v>
      </c>
      <c r="S7" s="60">
        <v>731009659</v>
      </c>
    </row>
    <row r="8" spans="2:19" ht="60" hidden="1">
      <c r="B8" s="16" t="s">
        <v>94</v>
      </c>
      <c r="C8" s="30" t="s">
        <v>85</v>
      </c>
      <c r="D8" s="16" t="s">
        <v>22</v>
      </c>
      <c r="E8" s="11">
        <v>500000</v>
      </c>
      <c r="F8" s="11">
        <v>1100000000</v>
      </c>
      <c r="G8" s="11">
        <v>10000000</v>
      </c>
      <c r="H8" s="52">
        <v>1100000000</v>
      </c>
      <c r="I8" s="30" t="s">
        <v>113</v>
      </c>
      <c r="J8" s="16"/>
      <c r="K8" s="16"/>
      <c r="L8" s="11">
        <f>H8+K8</f>
        <v>1100000000</v>
      </c>
      <c r="Q8" s="16"/>
      <c r="R8" s="60"/>
      <c r="S8" s="60"/>
    </row>
    <row r="9" spans="2:19" ht="30">
      <c r="B9" s="37" t="s">
        <v>108</v>
      </c>
      <c r="C9" s="30" t="s">
        <v>93</v>
      </c>
      <c r="D9" s="16" t="s">
        <v>22</v>
      </c>
      <c r="E9" s="11">
        <v>500000</v>
      </c>
      <c r="F9" s="11">
        <v>1100000000</v>
      </c>
      <c r="G9" s="11">
        <v>10000000</v>
      </c>
      <c r="H9" s="52">
        <v>1100000000</v>
      </c>
      <c r="I9" s="30"/>
      <c r="J9" s="16"/>
      <c r="K9" s="16"/>
      <c r="L9" s="11">
        <f>H9</f>
        <v>1100000000</v>
      </c>
      <c r="Q9" s="16" t="s">
        <v>133</v>
      </c>
      <c r="R9" s="60">
        <v>50000</v>
      </c>
      <c r="S9" s="60">
        <v>59765395</v>
      </c>
    </row>
    <row r="10" spans="2:19" ht="45">
      <c r="B10" s="16"/>
      <c r="C10" s="30" t="s">
        <v>114</v>
      </c>
      <c r="D10" s="16" t="s">
        <v>1</v>
      </c>
      <c r="E10" s="11">
        <v>50000</v>
      </c>
      <c r="F10" s="11">
        <f>G10*110</f>
        <v>59765395</v>
      </c>
      <c r="G10" s="10">
        <f>497500+1094.5+(40000*123/110)</f>
        <v>543321.7727272727</v>
      </c>
      <c r="H10" s="11">
        <v>59765395</v>
      </c>
      <c r="I10" s="48"/>
      <c r="J10" s="16" t="s">
        <v>145</v>
      </c>
      <c r="K10" s="11"/>
      <c r="L10" s="11">
        <f>H10</f>
        <v>59765395</v>
      </c>
      <c r="Q10" s="16" t="s">
        <v>136</v>
      </c>
      <c r="R10" s="60">
        <v>1000000</v>
      </c>
      <c r="S10" s="60">
        <v>2200000000</v>
      </c>
    </row>
    <row r="11" spans="2:19" ht="15">
      <c r="B11" s="16"/>
      <c r="C11" s="30" t="s">
        <v>146</v>
      </c>
      <c r="D11" s="16"/>
      <c r="E11" s="11">
        <v>106000</v>
      </c>
      <c r="F11" s="11"/>
      <c r="G11" s="11"/>
      <c r="H11" s="11"/>
      <c r="I11" s="53"/>
      <c r="J11" s="16"/>
      <c r="K11" s="16"/>
      <c r="L11" s="11">
        <f>F11</f>
        <v>0</v>
      </c>
      <c r="Q11" s="16"/>
      <c r="R11" s="60"/>
      <c r="S11" s="60"/>
    </row>
    <row r="12" spans="2:19" ht="15">
      <c r="B12" s="16"/>
      <c r="C12" s="30" t="s">
        <v>115</v>
      </c>
      <c r="D12" s="16"/>
      <c r="E12" s="11">
        <v>140000</v>
      </c>
      <c r="F12" s="11"/>
      <c r="G12" s="11"/>
      <c r="H12" s="11"/>
      <c r="I12" s="53"/>
      <c r="J12" s="16"/>
      <c r="K12" s="16"/>
      <c r="L12" s="11"/>
      <c r="Q12" s="16" t="s">
        <v>77</v>
      </c>
      <c r="R12" s="60">
        <f>SUM(R6:R11)</f>
        <v>2664000</v>
      </c>
      <c r="S12" s="60">
        <f>SUM(S6:S11)</f>
        <v>3420775054</v>
      </c>
    </row>
    <row r="13" spans="3:12" ht="15">
      <c r="C13" s="21" t="s">
        <v>70</v>
      </c>
      <c r="D13" s="16"/>
      <c r="E13" s="40">
        <f>SUM(E4:E12)</f>
        <v>2910000</v>
      </c>
      <c r="F13" s="12">
        <f>SUM(F4:F11)</f>
        <v>3349765395</v>
      </c>
      <c r="G13" s="12">
        <f>SUM(G4:G11)</f>
        <v>30533321.772727273</v>
      </c>
      <c r="H13" s="12">
        <f>SUM(H4:H11)</f>
        <v>2689765395</v>
      </c>
      <c r="I13" s="31"/>
      <c r="J13" s="16"/>
      <c r="K13" s="16"/>
      <c r="L13" s="12"/>
    </row>
    <row r="14" spans="3:17" ht="45">
      <c r="C14" s="15" t="s">
        <v>106</v>
      </c>
      <c r="Q14" s="2" t="s">
        <v>132</v>
      </c>
    </row>
    <row r="15" ht="15">
      <c r="C15" s="15" t="s">
        <v>119</v>
      </c>
    </row>
    <row r="16" ht="30">
      <c r="Q16" s="61" t="s">
        <v>151</v>
      </c>
    </row>
    <row r="17" ht="30">
      <c r="Q17" s="61" t="s">
        <v>152</v>
      </c>
    </row>
    <row r="18" spans="3:17" ht="75.75">
      <c r="C18" s="15" t="s">
        <v>147</v>
      </c>
      <c r="Q18" s="62" t="s">
        <v>153</v>
      </c>
    </row>
  </sheetData>
  <sheetProtection/>
  <hyperlinks>
    <hyperlink ref="C5" r:id="rId1" display="http://openprocurement.al/sq/htender/view/id/25917"/>
    <hyperlink ref="C8" r:id="rId2" display="Akti Normativ nr.1"/>
    <hyperlink ref="C11" r:id="rId3" display="Marreveshje me BE"/>
    <hyperlink ref="H8" r:id="rId4" display="http://openprocurement.al/health/other/27145vkm174.pdf"/>
    <hyperlink ref="I8" r:id="rId5" display="FR 2021 (I ndryshuar me +1 miliardw lekw)"/>
    <hyperlink ref="I5" r:id="rId6" display="FR 2021"/>
    <hyperlink ref="J5" r:id="rId7" display="https://kryeministria.al/newsroom/vendime-te-miratuara-ne-mbledhjen-e-keshillit-te-ministrave-date-30-korrik-2021/"/>
    <hyperlink ref="C6" r:id="rId8" display="https://kryeministria.al/newsroom/vendime-te-miratuara-ne-mbledhjen-e-keshillit-te-ministrave-date-16-qershor-2021/"/>
    <hyperlink ref="C9" r:id="rId9" display="Akt normativ nr.22, datë 21.5.2021"/>
    <hyperlink ref="H9" r:id="rId10" display="https://kryeministria.al/newsroom/vendime-te-miratuara-ne-mbledhjen-e-keshillit-te-ministrave-date-16-qershor-2021/"/>
    <hyperlink ref="C4" r:id="rId11" display="COVAX Marrëveshje Angazhimi - Këshilli i Ministrave i Republikës së Shqipërisë dhe Aleanca GAVI."/>
    <hyperlink ref="B4" r:id="rId12" display="18 Shtator 2020"/>
    <hyperlink ref="C10" r:id="rId13" display=" AKT NORMATIV Nr. 16, datë 7.4.2021 Marrwveshja me Human Vaccine LLC"/>
    <hyperlink ref="E6" r:id="rId14" display="23400 nga dozat e COVAX"/>
    <hyperlink ref="G10" r:id="rId15" display="https://kryeministria.al/newsroom/vendime-te-miratuara-ne-mbledhjen-e-keshillit-te-ministrave-date-2-qershor-2021/"/>
    <hyperlink ref="H5" r:id="rId16" display="http://openprocurement.al/sq/htender/view/id/25917"/>
    <hyperlink ref="K5" r:id="rId17" display="https://kryeministria.al/newsroom/vendime-te-miratuara-ne-mbledhjen-e-keshillit-te-ministrave-date-30-korrik-2021/"/>
    <hyperlink ref="Q16" r:id="rId18" display="http://openprocurement.al/health/other/akt-normativ-2021-05-21-22.pdf"/>
    <hyperlink ref="Q17" r:id="rId19" display="http://openprocurement.al/health/other/AKT-NORMATIV-16-06-2021-Pfizer-Overseas-LLC.pdf"/>
  </hyperlinks>
  <printOptions/>
  <pageMargins left="0.7" right="0.7" top="0.75" bottom="0.75" header="0.3" footer="0.3"/>
  <pageSetup horizontalDpi="600" verticalDpi="600" orientation="portrait" r:id="rId22"/>
  <legacyDrawing r:id="rId21"/>
</worksheet>
</file>

<file path=xl/worksheets/sheet3.xml><?xml version="1.0" encoding="utf-8"?>
<worksheet xmlns="http://schemas.openxmlformats.org/spreadsheetml/2006/main" xmlns:r="http://schemas.openxmlformats.org/officeDocument/2006/relationships">
  <dimension ref="B1:Q44"/>
  <sheetViews>
    <sheetView zoomScalePageLayoutView="0" workbookViewId="0" topLeftCell="A10">
      <selection activeCell="D31" sqref="D31"/>
    </sheetView>
  </sheetViews>
  <sheetFormatPr defaultColWidth="9.140625" defaultRowHeight="15"/>
  <cols>
    <col min="1" max="1" width="4.00390625" style="0" customWidth="1"/>
    <col min="2" max="2" width="16.28125" style="0" customWidth="1"/>
    <col min="3" max="3" width="11.28125" style="0" customWidth="1"/>
    <col min="4" max="4" width="11.00390625" style="33" customWidth="1"/>
    <col min="5" max="5" width="11.7109375" style="23" customWidth="1"/>
    <col min="7" max="7" width="10.28125" style="0" customWidth="1"/>
    <col min="8" max="8" width="8.421875" style="0" customWidth="1"/>
    <col min="9" max="9" width="8.421875" style="23" customWidth="1"/>
    <col min="11" max="11" width="10.7109375" style="0" customWidth="1"/>
    <col min="12" max="12" width="7.421875" style="0" customWidth="1"/>
    <col min="13" max="13" width="6.28125" style="23" customWidth="1"/>
    <col min="16" max="16" width="6.140625" style="0" customWidth="1"/>
    <col min="17" max="17" width="6.57421875" style="23" customWidth="1"/>
  </cols>
  <sheetData>
    <row r="1" spans="2:9" ht="14.25" customHeight="1">
      <c r="B1" t="s">
        <v>104</v>
      </c>
      <c r="D1" s="37" t="s">
        <v>77</v>
      </c>
      <c r="E1" s="21" t="s">
        <v>3</v>
      </c>
      <c r="F1" s="21" t="s">
        <v>20</v>
      </c>
      <c r="G1" s="21" t="s">
        <v>79</v>
      </c>
      <c r="H1" s="25" t="s">
        <v>1</v>
      </c>
      <c r="I1" s="44"/>
    </row>
    <row r="2" spans="4:9" ht="10.5" customHeight="1">
      <c r="D2" s="42">
        <f>SUM(E2:I2)</f>
        <v>1921957</v>
      </c>
      <c r="E2" s="41">
        <f>C33</f>
        <v>551957</v>
      </c>
      <c r="F2" s="41">
        <f>G14</f>
        <v>320000</v>
      </c>
      <c r="G2" s="41">
        <f>K13</f>
        <v>1000000</v>
      </c>
      <c r="H2" s="43">
        <f>O8</f>
        <v>50000</v>
      </c>
      <c r="I2" s="45"/>
    </row>
    <row r="3" spans="2:5" ht="15">
      <c r="B3" s="2"/>
      <c r="C3" s="9"/>
      <c r="D3" s="32"/>
      <c r="E3" s="27"/>
    </row>
    <row r="4" spans="2:14" ht="15">
      <c r="B4" s="2" t="s">
        <v>3</v>
      </c>
      <c r="F4" s="2" t="s">
        <v>20</v>
      </c>
      <c r="J4" s="2" t="s">
        <v>22</v>
      </c>
      <c r="N4" s="2" t="s">
        <v>1</v>
      </c>
    </row>
    <row r="5" spans="2:17" s="22" customFormat="1" ht="30">
      <c r="B5" s="21" t="s">
        <v>74</v>
      </c>
      <c r="C5" s="21" t="s">
        <v>75</v>
      </c>
      <c r="D5" s="21" t="s">
        <v>76</v>
      </c>
      <c r="E5" s="26"/>
      <c r="F5" s="21" t="s">
        <v>74</v>
      </c>
      <c r="G5" s="21" t="s">
        <v>75</v>
      </c>
      <c r="H5" s="21" t="s">
        <v>76</v>
      </c>
      <c r="I5" s="26"/>
      <c r="J5" s="21" t="s">
        <v>74</v>
      </c>
      <c r="K5" s="21" t="s">
        <v>75</v>
      </c>
      <c r="L5" s="21" t="s">
        <v>76</v>
      </c>
      <c r="M5" s="26"/>
      <c r="N5" s="21" t="s">
        <v>74</v>
      </c>
      <c r="O5" s="21" t="s">
        <v>75</v>
      </c>
      <c r="P5" s="21" t="s">
        <v>76</v>
      </c>
      <c r="Q5" s="26"/>
    </row>
    <row r="6" spans="2:16" ht="15">
      <c r="B6" s="17" t="s">
        <v>71</v>
      </c>
      <c r="C6" s="13">
        <v>975</v>
      </c>
      <c r="D6" s="35" t="s">
        <v>120</v>
      </c>
      <c r="E6" s="28"/>
      <c r="F6" s="16" t="s">
        <v>21</v>
      </c>
      <c r="G6" s="11">
        <v>20000</v>
      </c>
      <c r="H6" s="16" t="s">
        <v>15</v>
      </c>
      <c r="J6" s="16" t="s">
        <v>23</v>
      </c>
      <c r="K6" s="11">
        <v>340000</v>
      </c>
      <c r="L6" s="16" t="s">
        <v>15</v>
      </c>
      <c r="N6" s="16" t="s">
        <v>33</v>
      </c>
      <c r="O6" s="11">
        <v>25000</v>
      </c>
      <c r="P6" s="16" t="s">
        <v>15</v>
      </c>
    </row>
    <row r="7" spans="2:16" ht="15">
      <c r="B7" s="16" t="s">
        <v>9</v>
      </c>
      <c r="C7" s="11">
        <v>1170</v>
      </c>
      <c r="D7" s="36" t="s">
        <v>121</v>
      </c>
      <c r="E7" s="29"/>
      <c r="F7" s="16" t="s">
        <v>25</v>
      </c>
      <c r="G7" s="11">
        <v>100000</v>
      </c>
      <c r="H7" s="16" t="s">
        <v>15</v>
      </c>
      <c r="J7" s="16" t="s">
        <v>29</v>
      </c>
      <c r="K7" s="11">
        <v>50000</v>
      </c>
      <c r="L7" s="16" t="s">
        <v>15</v>
      </c>
      <c r="N7" s="16" t="s">
        <v>46</v>
      </c>
      <c r="O7" s="11">
        <v>25000</v>
      </c>
      <c r="P7" s="16" t="s">
        <v>15</v>
      </c>
    </row>
    <row r="8" spans="2:16" ht="15">
      <c r="B8" s="16" t="s">
        <v>67</v>
      </c>
      <c r="C8" s="11">
        <v>8190</v>
      </c>
      <c r="D8" s="36" t="s">
        <v>122</v>
      </c>
      <c r="E8" s="29"/>
      <c r="F8" s="16" t="s">
        <v>27</v>
      </c>
      <c r="G8" s="11">
        <v>10000</v>
      </c>
      <c r="H8" s="16" t="s">
        <v>15</v>
      </c>
      <c r="J8" s="16" t="s">
        <v>30</v>
      </c>
      <c r="K8" s="11">
        <v>50000</v>
      </c>
      <c r="L8" s="16" t="s">
        <v>15</v>
      </c>
      <c r="N8" s="39" t="s">
        <v>70</v>
      </c>
      <c r="O8" s="40">
        <f>SUM(O2:O7)</f>
        <v>50000</v>
      </c>
      <c r="P8" s="34"/>
    </row>
    <row r="9" spans="2:12" ht="15">
      <c r="B9" s="16" t="s">
        <v>14</v>
      </c>
      <c r="C9" s="11">
        <v>15210</v>
      </c>
      <c r="D9" s="37" t="s">
        <v>15</v>
      </c>
      <c r="F9" s="16" t="s">
        <v>31</v>
      </c>
      <c r="G9" s="11">
        <v>20000</v>
      </c>
      <c r="H9" s="16" t="s">
        <v>15</v>
      </c>
      <c r="J9" s="16" t="s">
        <v>39</v>
      </c>
      <c r="K9" s="11">
        <v>60000</v>
      </c>
      <c r="L9" s="16" t="s">
        <v>15</v>
      </c>
    </row>
    <row r="10" spans="2:12" ht="15">
      <c r="B10" s="16" t="s">
        <v>63</v>
      </c>
      <c r="C10" s="11">
        <v>9360</v>
      </c>
      <c r="D10" s="37" t="s">
        <v>64</v>
      </c>
      <c r="F10" s="16" t="s">
        <v>35</v>
      </c>
      <c r="G10" s="11">
        <v>40800</v>
      </c>
      <c r="H10" s="16" t="s">
        <v>15</v>
      </c>
      <c r="J10" s="16" t="s">
        <v>48</v>
      </c>
      <c r="K10" s="11">
        <v>208000</v>
      </c>
      <c r="L10" s="16" t="s">
        <v>15</v>
      </c>
    </row>
    <row r="11" spans="2:12" ht="15">
      <c r="B11" s="16" t="s">
        <v>54</v>
      </c>
      <c r="C11" s="14">
        <v>7020</v>
      </c>
      <c r="D11" s="37" t="s">
        <v>15</v>
      </c>
      <c r="F11" s="16" t="s">
        <v>49</v>
      </c>
      <c r="G11" s="11">
        <v>50000</v>
      </c>
      <c r="H11" s="16" t="s">
        <v>15</v>
      </c>
      <c r="J11" s="16" t="s">
        <v>51</v>
      </c>
      <c r="K11" s="11">
        <v>100000</v>
      </c>
      <c r="L11" s="18" t="s">
        <v>78</v>
      </c>
    </row>
    <row r="12" spans="2:12" ht="15">
      <c r="B12" s="16" t="s">
        <v>11</v>
      </c>
      <c r="C12" s="11">
        <v>7020</v>
      </c>
      <c r="D12" s="37" t="s">
        <v>15</v>
      </c>
      <c r="F12" s="16" t="s">
        <v>50</v>
      </c>
      <c r="G12" s="11">
        <v>40800</v>
      </c>
      <c r="H12" s="16" t="s">
        <v>15</v>
      </c>
      <c r="J12" s="16" t="s">
        <v>59</v>
      </c>
      <c r="K12" s="11">
        <v>192000</v>
      </c>
      <c r="L12" s="16" t="s">
        <v>15</v>
      </c>
    </row>
    <row r="13" spans="2:12" ht="15">
      <c r="B13" s="16" t="s">
        <v>48</v>
      </c>
      <c r="C13" s="11">
        <v>8190</v>
      </c>
      <c r="D13" s="37" t="s">
        <v>15</v>
      </c>
      <c r="F13" s="16" t="s">
        <v>57</v>
      </c>
      <c r="G13" s="11">
        <v>38400</v>
      </c>
      <c r="H13" s="16" t="s">
        <v>15</v>
      </c>
      <c r="J13" s="39" t="s">
        <v>70</v>
      </c>
      <c r="K13" s="40">
        <f>SUM(K6:K12)</f>
        <v>1000000</v>
      </c>
      <c r="L13" s="34"/>
    </row>
    <row r="14" spans="2:8" ht="15">
      <c r="B14" s="16" t="s">
        <v>47</v>
      </c>
      <c r="C14" s="11">
        <v>8190</v>
      </c>
      <c r="D14" s="37" t="s">
        <v>15</v>
      </c>
      <c r="F14" s="39" t="s">
        <v>70</v>
      </c>
      <c r="G14" s="40">
        <f>SUM(G6:G13)</f>
        <v>320000</v>
      </c>
      <c r="H14" s="34"/>
    </row>
    <row r="15" spans="2:4" ht="15">
      <c r="B15" s="16" t="s">
        <v>43</v>
      </c>
      <c r="C15" s="11">
        <v>11700</v>
      </c>
      <c r="D15" s="37" t="s">
        <v>15</v>
      </c>
    </row>
    <row r="16" spans="2:4" ht="15">
      <c r="B16" s="16" t="s">
        <v>42</v>
      </c>
      <c r="C16" s="11">
        <v>11700</v>
      </c>
      <c r="D16" s="37" t="s">
        <v>15</v>
      </c>
    </row>
    <row r="17" spans="2:5" ht="15">
      <c r="B17" s="17" t="s">
        <v>41</v>
      </c>
      <c r="C17" s="13">
        <v>12870</v>
      </c>
      <c r="D17" s="38" t="s">
        <v>15</v>
      </c>
      <c r="E17" s="24"/>
    </row>
    <row r="18" spans="2:4" ht="15">
      <c r="B18" s="16" t="s">
        <v>38</v>
      </c>
      <c r="C18" s="11">
        <v>14040</v>
      </c>
      <c r="D18" s="37" t="s">
        <v>15</v>
      </c>
    </row>
    <row r="19" spans="2:4" ht="15">
      <c r="B19" s="16" t="s">
        <v>37</v>
      </c>
      <c r="C19" s="11">
        <v>11700</v>
      </c>
      <c r="D19" s="37" t="s">
        <v>15</v>
      </c>
    </row>
    <row r="20" spans="2:4" ht="15">
      <c r="B20" s="16" t="s">
        <v>34</v>
      </c>
      <c r="C20" s="11">
        <v>11700</v>
      </c>
      <c r="D20" s="37" t="s">
        <v>15</v>
      </c>
    </row>
    <row r="21" spans="2:4" ht="15">
      <c r="B21" s="16" t="s">
        <v>31</v>
      </c>
      <c r="C21" s="11">
        <v>11700</v>
      </c>
      <c r="D21" s="37" t="s">
        <v>15</v>
      </c>
    </row>
    <row r="22" spans="2:4" ht="15">
      <c r="B22" s="16" t="s">
        <v>28</v>
      </c>
      <c r="C22" s="11">
        <v>11700</v>
      </c>
      <c r="D22" s="37" t="s">
        <v>15</v>
      </c>
    </row>
    <row r="23" spans="2:4" ht="15">
      <c r="B23" s="16" t="s">
        <v>27</v>
      </c>
      <c r="C23" s="11">
        <v>14040</v>
      </c>
      <c r="D23" s="37" t="s">
        <v>15</v>
      </c>
    </row>
    <row r="24" spans="2:4" ht="15">
      <c r="B24" s="16" t="s">
        <v>26</v>
      </c>
      <c r="C24" s="11">
        <v>16380</v>
      </c>
      <c r="D24" s="37" t="s">
        <v>15</v>
      </c>
    </row>
    <row r="25" spans="2:4" ht="15">
      <c r="B25" s="16" t="s">
        <v>24</v>
      </c>
      <c r="C25" s="11">
        <v>18720</v>
      </c>
      <c r="D25" s="37" t="s">
        <v>15</v>
      </c>
    </row>
    <row r="26" spans="2:4" ht="15">
      <c r="B26" s="16" t="s">
        <v>10</v>
      </c>
      <c r="C26" s="11">
        <v>32760</v>
      </c>
      <c r="D26" s="37" t="s">
        <v>15</v>
      </c>
    </row>
    <row r="27" spans="2:4" ht="15">
      <c r="B27" s="16" t="s">
        <v>17</v>
      </c>
      <c r="C27" s="11">
        <v>67860</v>
      </c>
      <c r="D27" s="37" t="s">
        <v>15</v>
      </c>
    </row>
    <row r="28" spans="2:4" ht="15">
      <c r="B28" s="16" t="s">
        <v>19</v>
      </c>
      <c r="C28" s="11">
        <v>50000</v>
      </c>
      <c r="D28" s="37" t="s">
        <v>15</v>
      </c>
    </row>
    <row r="29" spans="2:4" ht="15">
      <c r="B29" s="16" t="s">
        <v>13</v>
      </c>
      <c r="C29" s="11">
        <v>56160</v>
      </c>
      <c r="D29" s="37" t="s">
        <v>15</v>
      </c>
    </row>
    <row r="30" spans="2:4" ht="15">
      <c r="B30" s="16" t="s">
        <v>18</v>
      </c>
      <c r="C30" s="11">
        <v>45630</v>
      </c>
      <c r="D30" s="37" t="s">
        <v>15</v>
      </c>
    </row>
    <row r="31" spans="2:4" ht="15">
      <c r="B31" s="19" t="s">
        <v>16</v>
      </c>
      <c r="C31" s="11">
        <v>44460</v>
      </c>
      <c r="D31" s="37" t="s">
        <v>15</v>
      </c>
    </row>
    <row r="32" spans="2:4" ht="15">
      <c r="B32" s="16" t="s">
        <v>12</v>
      </c>
      <c r="C32" s="11">
        <v>43512</v>
      </c>
      <c r="D32" s="37" t="s">
        <v>15</v>
      </c>
    </row>
    <row r="33" spans="2:4" ht="15">
      <c r="B33" s="39" t="s">
        <v>70</v>
      </c>
      <c r="C33" s="40">
        <f>SUM(C6:C32)</f>
        <v>551957</v>
      </c>
      <c r="D33" s="34"/>
    </row>
    <row r="42" ht="15">
      <c r="C42" s="1"/>
    </row>
    <row r="43" ht="15">
      <c r="C43" s="1"/>
    </row>
    <row r="44" ht="15">
      <c r="C44" s="1"/>
    </row>
  </sheetData>
  <sheetProtection/>
  <hyperlinks>
    <hyperlink ref="D7" r:id="rId1" display="https://kryeministria.al/newsroom/mberrijne-7020-doza-nga-kontrata-me-kompanine-pfizer/"/>
    <hyperlink ref="D6" r:id="rId2" display="https://kryeministria.al/newsroom/procesi-i-vaksinimit-kunder-covid-19-vijon/"/>
    <hyperlink ref="L11" r:id="rId3" display="MShms"/>
  </hyperlinks>
  <printOptions/>
  <pageMargins left="0.7" right="0.7" top="0.75" bottom="0.75" header="0.3" footer="0.3"/>
  <pageSetup horizontalDpi="600" verticalDpi="600" orientation="portrait" r:id="rId5"/>
  <drawing r:id="rId4"/>
</worksheet>
</file>

<file path=xl/worksheets/sheet4.xml><?xml version="1.0" encoding="utf-8"?>
<worksheet xmlns="http://schemas.openxmlformats.org/spreadsheetml/2006/main" xmlns:r="http://schemas.openxmlformats.org/officeDocument/2006/relationships">
  <dimension ref="A1:F162"/>
  <sheetViews>
    <sheetView zoomScalePageLayoutView="0" workbookViewId="0" topLeftCell="A31">
      <selection activeCell="H51" sqref="H51"/>
    </sheetView>
  </sheetViews>
  <sheetFormatPr defaultColWidth="9.140625" defaultRowHeight="15"/>
  <cols>
    <col min="1" max="1" width="19.8515625" style="0" bestFit="1" customWidth="1"/>
    <col min="2" max="2" width="11.57421875" style="0" bestFit="1" customWidth="1"/>
    <col min="3" max="3" width="10.57421875" style="0" bestFit="1" customWidth="1"/>
    <col min="4" max="4" width="26.7109375" style="0" customWidth="1"/>
  </cols>
  <sheetData>
    <row r="1" ht="15">
      <c r="C1" t="s">
        <v>4</v>
      </c>
    </row>
    <row r="2" spans="1:4" ht="15">
      <c r="A2" t="s">
        <v>3</v>
      </c>
      <c r="C2" s="1">
        <v>23400</v>
      </c>
      <c r="D2" s="1">
        <v>500000</v>
      </c>
    </row>
    <row r="3" spans="1:3" ht="15">
      <c r="A3" t="s">
        <v>2</v>
      </c>
      <c r="B3" s="1"/>
      <c r="C3" s="1"/>
    </row>
    <row r="4" spans="1:3" ht="15">
      <c r="A4" t="s">
        <v>0</v>
      </c>
      <c r="B4" s="1"/>
      <c r="C4" s="1"/>
    </row>
    <row r="5" spans="1:3" ht="15">
      <c r="A5" t="s">
        <v>1</v>
      </c>
      <c r="B5" s="1"/>
      <c r="C5" s="1"/>
    </row>
    <row r="6" spans="1:4" ht="15">
      <c r="A6" s="2" t="s">
        <v>70</v>
      </c>
      <c r="B6" s="9">
        <f>SUM(B9:B62)</f>
        <v>1921957</v>
      </c>
      <c r="C6" s="9">
        <v>1929172</v>
      </c>
      <c r="D6" s="4"/>
    </row>
    <row r="7" spans="1:3" ht="15">
      <c r="A7" s="2" t="s">
        <v>3</v>
      </c>
      <c r="C7" t="s">
        <v>6</v>
      </c>
    </row>
    <row r="8" spans="1:4" s="3" customFormat="1" ht="15">
      <c r="A8" s="3" t="s">
        <v>5</v>
      </c>
      <c r="B8" s="7"/>
      <c r="C8" s="7">
        <v>60000</v>
      </c>
      <c r="D8" s="8" t="s">
        <v>7</v>
      </c>
    </row>
    <row r="9" spans="1:4" s="3" customFormat="1" ht="15">
      <c r="A9" s="3" t="s">
        <v>71</v>
      </c>
      <c r="B9" s="13">
        <v>975</v>
      </c>
      <c r="C9" s="10" t="s">
        <v>72</v>
      </c>
      <c r="D9" s="8"/>
    </row>
    <row r="10" spans="1:6" ht="15">
      <c r="A10" t="s">
        <v>9</v>
      </c>
      <c r="B10" s="11">
        <v>1170</v>
      </c>
      <c r="C10" s="8" t="s">
        <v>8</v>
      </c>
      <c r="D10" t="s">
        <v>15</v>
      </c>
      <c r="E10" t="s">
        <v>61</v>
      </c>
      <c r="F10" t="s">
        <v>66</v>
      </c>
    </row>
    <row r="11" spans="1:4" ht="15">
      <c r="A11" t="s">
        <v>67</v>
      </c>
      <c r="B11" s="11">
        <v>8190</v>
      </c>
      <c r="C11" s="8" t="s">
        <v>68</v>
      </c>
      <c r="D11" t="s">
        <v>69</v>
      </c>
    </row>
    <row r="12" spans="1:3" ht="15">
      <c r="A12" t="s">
        <v>14</v>
      </c>
      <c r="B12" s="11">
        <v>15210</v>
      </c>
      <c r="C12" t="s">
        <v>15</v>
      </c>
    </row>
    <row r="13" spans="1:4" ht="15">
      <c r="A13" t="s">
        <v>63</v>
      </c>
      <c r="B13" s="11">
        <v>9360</v>
      </c>
      <c r="C13" t="s">
        <v>64</v>
      </c>
      <c r="D13" s="8" t="s">
        <v>65</v>
      </c>
    </row>
    <row r="14" spans="1:4" ht="15">
      <c r="A14" t="s">
        <v>54</v>
      </c>
      <c r="B14" s="14">
        <v>7020</v>
      </c>
      <c r="C14" t="s">
        <v>15</v>
      </c>
      <c r="D14" t="s">
        <v>55</v>
      </c>
    </row>
    <row r="15" spans="1:5" ht="15">
      <c r="A15" t="s">
        <v>11</v>
      </c>
      <c r="B15" s="11">
        <v>7020</v>
      </c>
      <c r="C15" t="s">
        <v>15</v>
      </c>
      <c r="D15" s="5"/>
      <c r="E15" s="5">
        <f>22230</f>
        <v>22230</v>
      </c>
    </row>
    <row r="16" spans="1:4" ht="15">
      <c r="A16" t="s">
        <v>48</v>
      </c>
      <c r="B16" s="11">
        <v>8190</v>
      </c>
      <c r="C16" t="s">
        <v>15</v>
      </c>
      <c r="D16" s="4">
        <f>E15+SUM(B9:B13)</f>
        <v>57135</v>
      </c>
    </row>
    <row r="17" spans="1:3" ht="15">
      <c r="A17" t="s">
        <v>47</v>
      </c>
      <c r="B17" s="11">
        <v>8190</v>
      </c>
      <c r="C17" t="s">
        <v>15</v>
      </c>
    </row>
    <row r="18" spans="1:5" ht="15">
      <c r="A18" t="s">
        <v>43</v>
      </c>
      <c r="B18" s="11">
        <v>11700</v>
      </c>
      <c r="C18" t="s">
        <v>15</v>
      </c>
      <c r="D18" t="s">
        <v>44</v>
      </c>
      <c r="E18" t="s">
        <v>45</v>
      </c>
    </row>
    <row r="19" spans="1:3" ht="15">
      <c r="A19" t="s">
        <v>42</v>
      </c>
      <c r="B19" s="11">
        <v>11700</v>
      </c>
      <c r="C19" t="s">
        <v>15</v>
      </c>
    </row>
    <row r="20" spans="1:3" s="3" customFormat="1" ht="15">
      <c r="A20" s="3" t="s">
        <v>41</v>
      </c>
      <c r="B20" s="13">
        <v>12870</v>
      </c>
      <c r="C20" s="3" t="s">
        <v>15</v>
      </c>
    </row>
    <row r="21" spans="1:3" ht="15">
      <c r="A21" t="s">
        <v>38</v>
      </c>
      <c r="B21" s="11">
        <v>14040</v>
      </c>
      <c r="C21" t="s">
        <v>15</v>
      </c>
    </row>
    <row r="22" spans="1:3" ht="15">
      <c r="A22" t="s">
        <v>37</v>
      </c>
      <c r="B22" s="11">
        <v>11700</v>
      </c>
      <c r="C22" t="s">
        <v>15</v>
      </c>
    </row>
    <row r="23" spans="1:3" ht="15">
      <c r="A23" t="s">
        <v>34</v>
      </c>
      <c r="B23" s="11">
        <v>11700</v>
      </c>
      <c r="C23" t="s">
        <v>15</v>
      </c>
    </row>
    <row r="24" spans="1:3" ht="15">
      <c r="A24" t="s">
        <v>31</v>
      </c>
      <c r="B24" s="11">
        <v>11700</v>
      </c>
      <c r="C24" t="s">
        <v>15</v>
      </c>
    </row>
    <row r="25" spans="1:3" ht="15">
      <c r="A25" t="s">
        <v>28</v>
      </c>
      <c r="B25" s="11">
        <v>11700</v>
      </c>
      <c r="C25" t="s">
        <v>15</v>
      </c>
    </row>
    <row r="26" spans="1:3" ht="15">
      <c r="A26" t="s">
        <v>27</v>
      </c>
      <c r="B26" s="11">
        <v>14040</v>
      </c>
      <c r="C26" t="s">
        <v>15</v>
      </c>
    </row>
    <row r="27" spans="1:3" ht="15">
      <c r="A27" t="s">
        <v>26</v>
      </c>
      <c r="B27" s="11">
        <v>16380</v>
      </c>
      <c r="C27" t="s">
        <v>15</v>
      </c>
    </row>
    <row r="28" spans="1:3" ht="15">
      <c r="A28" t="s">
        <v>24</v>
      </c>
      <c r="B28" s="11">
        <v>18720</v>
      </c>
      <c r="C28" t="s">
        <v>15</v>
      </c>
    </row>
    <row r="29" spans="1:3" ht="15">
      <c r="A29" t="s">
        <v>10</v>
      </c>
      <c r="B29" s="11">
        <v>32760</v>
      </c>
      <c r="C29" t="s">
        <v>15</v>
      </c>
    </row>
    <row r="30" spans="1:3" ht="15">
      <c r="A30" t="s">
        <v>17</v>
      </c>
      <c r="B30" s="11">
        <v>67860</v>
      </c>
      <c r="C30" t="s">
        <v>15</v>
      </c>
    </row>
    <row r="31" spans="1:3" ht="15">
      <c r="A31" t="s">
        <v>19</v>
      </c>
      <c r="B31" s="11">
        <v>50000</v>
      </c>
      <c r="C31" t="s">
        <v>15</v>
      </c>
    </row>
    <row r="32" spans="1:3" ht="15">
      <c r="A32" t="s">
        <v>13</v>
      </c>
      <c r="B32" s="11">
        <v>56160</v>
      </c>
      <c r="C32" t="s">
        <v>15</v>
      </c>
    </row>
    <row r="33" spans="1:3" ht="15">
      <c r="A33" t="s">
        <v>18</v>
      </c>
      <c r="B33" s="11">
        <v>45630</v>
      </c>
      <c r="C33" t="s">
        <v>15</v>
      </c>
    </row>
    <row r="34" spans="1:3" ht="15">
      <c r="A34" s="6" t="s">
        <v>16</v>
      </c>
      <c r="B34" s="11">
        <v>44460</v>
      </c>
      <c r="C34" t="s">
        <v>15</v>
      </c>
    </row>
    <row r="35" spans="1:3" ht="15">
      <c r="A35" t="s">
        <v>12</v>
      </c>
      <c r="B35" s="11">
        <v>43512</v>
      </c>
      <c r="C35" t="s">
        <v>15</v>
      </c>
    </row>
    <row r="36" spans="2:4" ht="15">
      <c r="B36" s="1"/>
      <c r="D36" s="12">
        <f>SUM(B9:B35)</f>
        <v>551957</v>
      </c>
    </row>
    <row r="37" spans="1:2" ht="15">
      <c r="A37" s="2" t="s">
        <v>20</v>
      </c>
      <c r="B37" s="1"/>
    </row>
    <row r="38" spans="1:4" ht="15">
      <c r="A38" t="s">
        <v>21</v>
      </c>
      <c r="B38" s="11">
        <v>20000</v>
      </c>
      <c r="C38" t="s">
        <v>15</v>
      </c>
      <c r="D38" t="s">
        <v>62</v>
      </c>
    </row>
    <row r="39" spans="1:4" ht="15">
      <c r="A39" t="s">
        <v>25</v>
      </c>
      <c r="B39" s="11">
        <v>100000</v>
      </c>
      <c r="C39" t="s">
        <v>15</v>
      </c>
      <c r="D39" t="s">
        <v>56</v>
      </c>
    </row>
    <row r="40" spans="1:3" ht="15">
      <c r="A40" t="s">
        <v>27</v>
      </c>
      <c r="B40" s="11">
        <v>10000</v>
      </c>
      <c r="C40" t="s">
        <v>15</v>
      </c>
    </row>
    <row r="41" spans="1:4" ht="15">
      <c r="A41" t="s">
        <v>31</v>
      </c>
      <c r="B41" s="11">
        <v>20000</v>
      </c>
      <c r="C41" t="s">
        <v>15</v>
      </c>
      <c r="D41" t="s">
        <v>32</v>
      </c>
    </row>
    <row r="42" spans="1:4" ht="15">
      <c r="A42" t="s">
        <v>35</v>
      </c>
      <c r="B42" s="11">
        <v>40800</v>
      </c>
      <c r="C42" t="s">
        <v>15</v>
      </c>
      <c r="D42" t="s">
        <v>36</v>
      </c>
    </row>
    <row r="43" spans="1:3" ht="15">
      <c r="A43" t="s">
        <v>49</v>
      </c>
      <c r="B43" s="11">
        <v>50000</v>
      </c>
      <c r="C43" t="s">
        <v>15</v>
      </c>
    </row>
    <row r="44" spans="1:4" ht="15">
      <c r="A44" t="s">
        <v>50</v>
      </c>
      <c r="B44" s="11">
        <v>40800</v>
      </c>
      <c r="C44" t="s">
        <v>15</v>
      </c>
      <c r="D44" t="s">
        <v>36</v>
      </c>
    </row>
    <row r="45" spans="1:4" ht="15">
      <c r="A45" t="s">
        <v>57</v>
      </c>
      <c r="B45" s="11">
        <v>38400</v>
      </c>
      <c r="C45" t="s">
        <v>15</v>
      </c>
      <c r="D45" s="2" t="s">
        <v>58</v>
      </c>
    </row>
    <row r="46" spans="2:4" ht="15">
      <c r="B46" s="1"/>
      <c r="D46" s="12">
        <f>SUM(B38:B45)</f>
        <v>320000</v>
      </c>
    </row>
    <row r="47" ht="15">
      <c r="B47" s="1"/>
    </row>
    <row r="48" ht="15">
      <c r="B48" s="1"/>
    </row>
    <row r="49" spans="1:2" ht="15">
      <c r="A49" s="2" t="s">
        <v>22</v>
      </c>
      <c r="B49" s="1"/>
    </row>
    <row r="50" spans="1:3" ht="15">
      <c r="A50" t="s">
        <v>23</v>
      </c>
      <c r="B50" s="11">
        <v>340000</v>
      </c>
      <c r="C50" t="s">
        <v>15</v>
      </c>
    </row>
    <row r="51" spans="1:3" ht="15">
      <c r="A51" t="s">
        <v>29</v>
      </c>
      <c r="B51" s="11">
        <v>50000</v>
      </c>
      <c r="C51" t="s">
        <v>15</v>
      </c>
    </row>
    <row r="52" spans="1:3" ht="15">
      <c r="A52" t="s">
        <v>30</v>
      </c>
      <c r="B52" s="11">
        <v>50000</v>
      </c>
      <c r="C52" t="s">
        <v>15</v>
      </c>
    </row>
    <row r="53" spans="1:4" ht="15">
      <c r="A53" t="s">
        <v>39</v>
      </c>
      <c r="B53" s="11">
        <v>60000</v>
      </c>
      <c r="C53" t="s">
        <v>15</v>
      </c>
      <c r="D53" t="s">
        <v>40</v>
      </c>
    </row>
    <row r="54" spans="1:4" ht="15">
      <c r="A54" t="s">
        <v>48</v>
      </c>
      <c r="B54" s="11">
        <v>208000</v>
      </c>
      <c r="C54" t="s">
        <v>15</v>
      </c>
      <c r="D54" t="s">
        <v>40</v>
      </c>
    </row>
    <row r="55" spans="1:4" ht="15">
      <c r="A55" t="s">
        <v>59</v>
      </c>
      <c r="B55" s="11">
        <v>192000</v>
      </c>
      <c r="C55" t="s">
        <v>15</v>
      </c>
      <c r="D55" s="2" t="s">
        <v>60</v>
      </c>
    </row>
    <row r="56" spans="2:4" ht="15">
      <c r="B56" s="1"/>
      <c r="D56" s="12">
        <f>SUM(B50:B55)</f>
        <v>900000</v>
      </c>
    </row>
    <row r="57" spans="1:2" ht="15">
      <c r="A57" s="2" t="s">
        <v>1</v>
      </c>
      <c r="B57" s="1"/>
    </row>
    <row r="58" spans="1:3" ht="15">
      <c r="A58" t="s">
        <v>33</v>
      </c>
      <c r="B58" s="11">
        <v>25000</v>
      </c>
      <c r="C58" t="s">
        <v>15</v>
      </c>
    </row>
    <row r="59" spans="1:3" ht="15">
      <c r="A59" t="s">
        <v>46</v>
      </c>
      <c r="B59" s="11">
        <v>25000</v>
      </c>
      <c r="C59" t="s">
        <v>15</v>
      </c>
    </row>
    <row r="60" spans="2:4" ht="15">
      <c r="B60" s="1"/>
      <c r="D60" s="12">
        <f>SUM(B58:B59)</f>
        <v>50000</v>
      </c>
    </row>
    <row r="61" spans="1:2" ht="15">
      <c r="A61" t="s">
        <v>53</v>
      </c>
      <c r="B61" s="1"/>
    </row>
    <row r="62" spans="1:4" ht="15">
      <c r="A62" t="s">
        <v>51</v>
      </c>
      <c r="B62" s="11">
        <v>100000</v>
      </c>
      <c r="C62" t="s">
        <v>52</v>
      </c>
      <c r="D62" s="12">
        <f>B62</f>
        <v>100000</v>
      </c>
    </row>
    <row r="63" ht="15">
      <c r="B63" s="1"/>
    </row>
    <row r="64" ht="15">
      <c r="B64" s="1"/>
    </row>
    <row r="65" ht="15">
      <c r="B65" s="1"/>
    </row>
    <row r="66" ht="15">
      <c r="B66" s="1"/>
    </row>
    <row r="67" ht="15">
      <c r="B67" s="1"/>
    </row>
    <row r="68" ht="15">
      <c r="B68" s="1"/>
    </row>
    <row r="69" ht="15">
      <c r="B69" s="1"/>
    </row>
    <row r="70" ht="15">
      <c r="B70" s="1"/>
    </row>
    <row r="71" ht="15">
      <c r="B71" s="1"/>
    </row>
    <row r="72" ht="15">
      <c r="B72" s="1"/>
    </row>
    <row r="73" ht="15">
      <c r="B73" s="1"/>
    </row>
    <row r="74" ht="15">
      <c r="B74" s="1"/>
    </row>
    <row r="75" ht="15">
      <c r="B75" s="1"/>
    </row>
    <row r="76" ht="15">
      <c r="B76" s="1"/>
    </row>
    <row r="77" ht="15">
      <c r="B77" s="1"/>
    </row>
    <row r="78" ht="15">
      <c r="B78" s="1"/>
    </row>
    <row r="79" ht="15">
      <c r="B79" s="1"/>
    </row>
    <row r="80" ht="15">
      <c r="B80" s="1"/>
    </row>
    <row r="81" ht="15">
      <c r="B81" s="1"/>
    </row>
    <row r="82" ht="15">
      <c r="B82" s="1"/>
    </row>
    <row r="83" ht="15">
      <c r="B83" s="1"/>
    </row>
    <row r="84" ht="15">
      <c r="B84" s="1"/>
    </row>
    <row r="85" ht="15">
      <c r="B85" s="1"/>
    </row>
    <row r="86" ht="15">
      <c r="B86" s="1"/>
    </row>
    <row r="87" ht="15">
      <c r="B87" s="1"/>
    </row>
    <row r="88" ht="15">
      <c r="B88" s="1"/>
    </row>
    <row r="89" ht="15">
      <c r="B89" s="1"/>
    </row>
    <row r="90" ht="15">
      <c r="B90" s="1"/>
    </row>
    <row r="91" ht="15">
      <c r="B91" s="1"/>
    </row>
    <row r="92" ht="15">
      <c r="B92" s="1"/>
    </row>
    <row r="93" ht="15">
      <c r="B93" s="1"/>
    </row>
    <row r="94" ht="15">
      <c r="B94" s="1"/>
    </row>
    <row r="95" ht="15">
      <c r="B95" s="1"/>
    </row>
    <row r="96" ht="15">
      <c r="B96" s="1"/>
    </row>
    <row r="97" ht="15">
      <c r="B97" s="1"/>
    </row>
    <row r="98" ht="15">
      <c r="B98" s="1"/>
    </row>
    <row r="99" ht="15">
      <c r="B99" s="1"/>
    </row>
    <row r="100" ht="15">
      <c r="B100" s="1"/>
    </row>
    <row r="101" ht="15">
      <c r="B101" s="1"/>
    </row>
    <row r="102" ht="15">
      <c r="B102" s="1"/>
    </row>
    <row r="103" ht="15">
      <c r="B103" s="1"/>
    </row>
    <row r="104" ht="15">
      <c r="B104" s="1"/>
    </row>
    <row r="105" ht="15">
      <c r="B105" s="1"/>
    </row>
    <row r="106" ht="15">
      <c r="B106" s="1"/>
    </row>
    <row r="107" ht="15">
      <c r="B107" s="1"/>
    </row>
    <row r="108" ht="15">
      <c r="B108" s="1"/>
    </row>
    <row r="109" ht="15">
      <c r="B109" s="1"/>
    </row>
    <row r="110" ht="15">
      <c r="B110" s="1"/>
    </row>
    <row r="111" ht="15">
      <c r="B111" s="1"/>
    </row>
    <row r="112" ht="15">
      <c r="B112" s="1"/>
    </row>
    <row r="113" ht="15">
      <c r="B113" s="1"/>
    </row>
    <row r="114" ht="15">
      <c r="B114" s="1"/>
    </row>
    <row r="115" ht="15">
      <c r="B115" s="1"/>
    </row>
    <row r="116" ht="15">
      <c r="B116" s="1"/>
    </row>
    <row r="117" ht="15">
      <c r="B117" s="1"/>
    </row>
    <row r="118" ht="15">
      <c r="B118" s="1"/>
    </row>
    <row r="119" ht="15">
      <c r="B119" s="1"/>
    </row>
    <row r="120" ht="15">
      <c r="B120" s="1"/>
    </row>
    <row r="121" ht="15">
      <c r="B121" s="1"/>
    </row>
    <row r="122" ht="15">
      <c r="B122" s="1"/>
    </row>
    <row r="123" ht="15">
      <c r="B123" s="1"/>
    </row>
    <row r="124" ht="15">
      <c r="B124" s="1"/>
    </row>
    <row r="125" ht="15">
      <c r="B125" s="1"/>
    </row>
    <row r="126" ht="15">
      <c r="B126" s="1"/>
    </row>
    <row r="127" ht="15">
      <c r="B127" s="1"/>
    </row>
    <row r="128" ht="15">
      <c r="B128" s="1"/>
    </row>
    <row r="129" ht="15">
      <c r="B129" s="1"/>
    </row>
    <row r="130" ht="15">
      <c r="B130" s="1"/>
    </row>
    <row r="131" ht="15">
      <c r="B131" s="1"/>
    </row>
    <row r="132" ht="15">
      <c r="B132" s="1"/>
    </row>
    <row r="133" ht="15">
      <c r="B133" s="1"/>
    </row>
    <row r="134" ht="15">
      <c r="B134" s="1"/>
    </row>
    <row r="135" ht="15">
      <c r="B135" s="1"/>
    </row>
    <row r="136" ht="15">
      <c r="B136" s="1"/>
    </row>
    <row r="137" ht="15">
      <c r="B137" s="1"/>
    </row>
    <row r="138" ht="15">
      <c r="B138" s="1"/>
    </row>
    <row r="139" ht="15">
      <c r="B139" s="1"/>
    </row>
    <row r="140" ht="15">
      <c r="B140" s="1"/>
    </row>
    <row r="141" ht="15">
      <c r="B141" s="1"/>
    </row>
    <row r="142" ht="15">
      <c r="B142" s="1"/>
    </row>
    <row r="143" ht="15">
      <c r="B143" s="1"/>
    </row>
    <row r="144" ht="15">
      <c r="B144" s="1"/>
    </row>
    <row r="145" ht="15">
      <c r="B145" s="1"/>
    </row>
    <row r="146" ht="15">
      <c r="B146" s="1"/>
    </row>
    <row r="147" ht="15">
      <c r="B147" s="1"/>
    </row>
    <row r="148" ht="15">
      <c r="B148" s="1"/>
    </row>
    <row r="149" ht="15">
      <c r="B149" s="1"/>
    </row>
    <row r="150" ht="15">
      <c r="B150" s="1"/>
    </row>
    <row r="151" ht="15">
      <c r="B151" s="1"/>
    </row>
    <row r="152" ht="15">
      <c r="B152" s="1"/>
    </row>
    <row r="153" ht="15">
      <c r="B153" s="1"/>
    </row>
    <row r="154" ht="15">
      <c r="B154" s="1"/>
    </row>
    <row r="155" ht="15">
      <c r="B155" s="1"/>
    </row>
    <row r="156" ht="15">
      <c r="B156" s="1"/>
    </row>
    <row r="157" ht="15">
      <c r="B157" s="1"/>
    </row>
    <row r="158" ht="15">
      <c r="B158" s="1"/>
    </row>
    <row r="159" ht="15">
      <c r="B159" s="1"/>
    </row>
    <row r="160" ht="15">
      <c r="B160" s="1"/>
    </row>
    <row r="161" ht="15">
      <c r="B161" s="1"/>
    </row>
    <row r="162" ht="15">
      <c r="B162" s="1"/>
    </row>
  </sheetData>
  <sheetProtection/>
  <hyperlinks>
    <hyperlink ref="D13" r:id="rId1" display="https://shendetesia.gov.al/manastirliu-mberrijne-9360-doza-te-vaksines-pfizer-mbi-80-mije-doza-vaksinash-kane-mberritur-ne-shqiperi/"/>
    <hyperlink ref="C10" r:id="rId2" display="https://kryeministria.al/newsroom/mberrijne-7020-doza-nga-kontrata-me-kompanine-pfizer/"/>
    <hyperlink ref="D8" r:id="rId3" display="https://shendetesia.gov.al/mberrijne-16380-vaksina-pfizer-manastirliu-mbi-1-120-000-vaksina-ne-shqiperi-do-te-intensifikojme-procesin-gjate-veres/"/>
    <hyperlink ref="C9" r:id="rId4" display="https://kryeministria.al/newsroom/procesi-i-vaksinimit-kunder-covid-19-vijon/"/>
  </hyperlinks>
  <printOptions/>
  <pageMargins left="0.7" right="0.7" top="0.75" bottom="0.75" header="0.3" footer="0.3"/>
  <pageSetup horizontalDpi="600" verticalDpi="600" orientation="portrait"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Blerina</dc:creator>
  <cp:keywords/>
  <dc:description/>
  <cp:lastModifiedBy>User</cp:lastModifiedBy>
  <dcterms:created xsi:type="dcterms:W3CDTF">2021-08-27T08:52:59Z</dcterms:created>
  <dcterms:modified xsi:type="dcterms:W3CDTF">2021-09-09T09:02:09Z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