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721" activeTab="4"/>
  </bookViews>
  <sheets>
    <sheet name="Borxhi Garantuar" sheetId="1" r:id="rId1"/>
    <sheet name="Struktura sipas rezidencës" sheetId="2" r:id="rId2"/>
    <sheet name="Sipas sektorit ekonomik" sheetId="3" r:id="rId3"/>
    <sheet name="Sipas monedhës  emetimit" sheetId="4" r:id="rId4"/>
    <sheet name="Lista e Garancive të huaja" sheetId="5" r:id="rId5"/>
  </sheets>
  <definedNames/>
  <calcPr fullCalcOnLoad="1"/>
</workbook>
</file>

<file path=xl/sharedStrings.xml><?xml version="1.0" encoding="utf-8"?>
<sst xmlns="http://schemas.openxmlformats.org/spreadsheetml/2006/main" count="70" uniqueCount="62">
  <si>
    <t>Grafik 1:  Struktura Institucionale e Borxhit Brendshëm Publik në milionë Lekë dhe ndryshim me bazë vjetore (në%)</t>
  </si>
  <si>
    <t xml:space="preserve"> </t>
  </si>
  <si>
    <t>Borxhi i Garantuar</t>
  </si>
  <si>
    <t>9-mujori 2021</t>
  </si>
  <si>
    <r>
      <rPr>
        <b/>
        <sz val="10"/>
        <color indexed="8"/>
        <rFont val="Calibri"/>
        <family val="2"/>
      </rPr>
      <t>Burimi:</t>
    </r>
    <r>
      <rPr>
        <sz val="10"/>
        <color indexed="8"/>
        <rFont val="Calibri"/>
        <family val="2"/>
      </rPr>
      <t xml:space="preserve"> Ministria e Financave dhe Ekonomisë (2021), Treguesit e Borxhit, https://www.financa.gov.al/treguesit-e-borxhit/
</t>
    </r>
  </si>
  <si>
    <t>Komente dhe Analiza: Open Data Albania</t>
  </si>
  <si>
    <t>Produkti i Brendshëm Bruto (PBB)</t>
  </si>
  <si>
    <t>Tabela 1:  Pesha e Borxhit të Garantuar ndaj PBB-së dhe si ndryshim me bazë vjetore (në%)</t>
  </si>
  <si>
    <t>Borxhi I Garantuar</t>
  </si>
  <si>
    <t>9 mujor 2021</t>
  </si>
  <si>
    <t>I Jashtëm (milionë Lekë)</t>
  </si>
  <si>
    <t>I Brendshëm (milionë Lekë)</t>
  </si>
  <si>
    <t>Tabela 1: Struktura e Borxhit të Garantuar sipas rezidencës, në milionë Lekë dhe si ndryshim vjetor në %</t>
  </si>
  <si>
    <t>Grafik 1: Struktura e Borxhit të Garantuar sipas rezidencës, në milionë Lekë dhe si ndryshim vjetor në %</t>
  </si>
  <si>
    <t>Monedhë kombëtare</t>
  </si>
  <si>
    <t>Monedhë e huaj</t>
  </si>
  <si>
    <t>Tabela 1: Borxhi  i Garantuar sipas Monedhës,në milionë Lekë</t>
  </si>
  <si>
    <t>Grafik 1: Borxhi  i Garantuar sipas Monedhës,në milionë Lekë</t>
  </si>
  <si>
    <t>Energji</t>
  </si>
  <si>
    <t>Media Vizive</t>
  </si>
  <si>
    <t>Transport</t>
  </si>
  <si>
    <t>Garanci për Biznesin -Covid 19</t>
  </si>
  <si>
    <t>Tabela 1: Garancitë Shtetërore sipas sektorëve Ekonomikë (në %)</t>
  </si>
  <si>
    <t>Total</t>
  </si>
  <si>
    <t>Ujësjellës Kanalizime</t>
  </si>
  <si>
    <t>Të tjera</t>
  </si>
  <si>
    <r>
      <rPr>
        <b/>
        <sz val="10"/>
        <color indexed="8"/>
        <rFont val="Calibri"/>
        <family val="2"/>
      </rPr>
      <t>Burimi:</t>
    </r>
    <r>
      <rPr>
        <sz val="10"/>
        <color indexed="8"/>
        <rFont val="Calibri"/>
        <family val="2"/>
      </rPr>
      <t xml:space="preserve"> Ministria e Financave dhe Ekonomisë (2021), Raporti Vjetor i Borxhit 2020
</t>
    </r>
  </si>
  <si>
    <t>Grafik 1: Garancitë Shtetërore sipas sektorëve Ekonomikë (në milionë  Lekë)</t>
  </si>
  <si>
    <t>Nr.</t>
  </si>
  <si>
    <t>Përshkrimi</t>
  </si>
  <si>
    <t>Emërtimi</t>
  </si>
  <si>
    <t>Viti</t>
  </si>
  <si>
    <t>Vlera</t>
  </si>
  <si>
    <t>Komente</t>
  </si>
  <si>
    <t>Miratuar me ligjin nr.125/2016</t>
  </si>
  <si>
    <t>Link</t>
  </si>
  <si>
    <t>https://www.parlament.al/Files/ProjektLigje/Perkthimi-zyrtar-i-marreveshjes-se-garancise.pdf</t>
  </si>
  <si>
    <t>BERZH - KESH</t>
  </si>
  <si>
    <r>
      <t>Për ratifikimin e marrëveshjes së garancisë, ndërmjet Republikës së Rhqipërisë, të përfaqësuar nga Ministria e Financave, dhe Bankës evropiane për rindërtim dhe zhvillim (BERZH), në lidhje me marrëveshjen e huas, ndërmjet korporatës elektroenergjetike shqiptare dhe bankës evropiane për rindërtim dhe zhvillim (berzh), për projektin “</t>
    </r>
    <r>
      <rPr>
        <b/>
        <sz val="9"/>
        <color indexed="8"/>
        <rFont val="Times New Roman"/>
        <family val="1"/>
      </rPr>
      <t>Shqipëria: plani i ristrukturimit të Kesh-it”</t>
    </r>
  </si>
  <si>
    <r>
      <t>Ratifikimin e marrëveshjes së garancisë, ndërmjet Republikës së Shqipërisë, të përfaqësuar nga Ministria e Financave dhe Ekonomisë, dhe KfW Frankfurt am Main, në lidhje me marrëveshjen e huas, ndërmjet Operatorit të Sistemit të Transmetimit, sh.a. (OST) dhe KfW Frankfurt am Main, për projektin “</t>
    </r>
    <r>
      <rPr>
        <b/>
        <sz val="9"/>
        <color indexed="8"/>
        <rFont val="Calibri"/>
        <family val="2"/>
      </rPr>
      <t>Linja e transmetimit 400 kV Shqipëri-Maqedoni (Fier-Elbasan-Qafë Thanë)</t>
    </r>
  </si>
  <si>
    <t>Kfw Frankfurt am Main</t>
  </si>
  <si>
    <t>https://www.parlament.al/ProjektLigje/ProjektLigjeDetails/42535</t>
  </si>
  <si>
    <t>Miratuar në 2017</t>
  </si>
  <si>
    <t>Ratifikimin e marrëveshjes, ndërmjet Këshillit të Ministrave të Republikës së Shqipërisë dhe qeverisë së Republikës Federale të Gjermanisë, për bashkëpunimin financiar 2017, për projektin “Promovimi i ndërmarrjeve të vogla dhe të mesme përmes fondit të garancisë së kredive rurale”, sipas tekstit që i bashkëlidhet këtij ligji dhe është pjesë përbërëse e tij.</t>
  </si>
  <si>
    <t>Rep. Shqiperise- Rep. Gjermani</t>
  </si>
  <si>
    <t>Miratuar  në 2018</t>
  </si>
  <si>
    <t xml:space="preserve">https://www.parlament.al/Files/ProjektLigje/20181023100544Marr%C3%ABveshja%20shqip%20me%20RFGJ.pdf </t>
  </si>
  <si>
    <t>Ratifikimin e marrëveshjes së garancisë, ndërmjet Republikës së Shqipërisë dhe Bankës Evropiane për Rindërtim dhe Zhvillim (BERZH), për marrëveshjen e huas, ndërmjet Agjencisë së Sigurimit të Depozitave dhe Bankës Evropiane për
Rindërtim dhe Zhvillim (BERZH), për linjën e kredisë për Agjencinë e Sigurimit të Depozitave, sipas tekstit që i bashkëlidhet këtij ligji dhe është pjesë përbërëse e tij.</t>
  </si>
  <si>
    <t>Agjencia e Sigurimit të Depozitave - BERZH</t>
  </si>
  <si>
    <t>Miratuar me ligjin nr.92/2021</t>
  </si>
  <si>
    <t>Ratifikimin e marrëveshjes së garancisë, ndërmjet Republikës së Shqipërisë dhe Bankës Europiane për Rindërtim dhe Zhvillim (BERZH), për marrëveshjen e huas, ndërmjet Operatorit të Shpërndarjes së Energjisë Elektrike, sh.a. (OSHEE), dhe Bankës Evropiane për Rindërtim dhe Zhvillim, për projektin e OSHEE-së për reagimin ndaj krizës së pandemisë COVID-19, sipas tekstit që i bashkëlidhet këtij ligji dhe është pjesë përbërëse e tij.</t>
  </si>
  <si>
    <t>BERZH- OSHEE</t>
  </si>
  <si>
    <t>Miratuar me ligjin nr.104/2021</t>
  </si>
  <si>
    <t>https://www.parlament.al/Files/ProjektLigje/2021120312545220211104102200ligj%20nr.%20104,%20dt.%2028.10.2021.pdf</t>
  </si>
  <si>
    <t xml:space="preserve">https://www.parlament.al/Files/ProjektLigje/20210622125933MARREVESHJE%20HUAJE,%20MARREVESHJE%20GARANCIE.pdf </t>
  </si>
  <si>
    <t>Tabela 1:</t>
  </si>
  <si>
    <t>Lista e Garancive të huaja që prej vitit 2016 -2021</t>
  </si>
  <si>
    <t>Ndryshimi vjetor Borxh i Garantuar (në %)</t>
  </si>
  <si>
    <t>Raport Borxh i Garantuar me PBB</t>
  </si>
  <si>
    <t xml:space="preserve">Borxhi Garantuar me Stoku Borxh Publik </t>
  </si>
  <si>
    <t>Jashtëm ndryshimi vjetor në %</t>
  </si>
  <si>
    <t>Brendshëm ndryshimi vjetor në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</si>
</sst>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2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164" fontId="42" fillId="33" borderId="10" xfId="42" applyNumberFormat="1" applyFont="1" applyFill="1" applyBorder="1" applyAlignment="1">
      <alignment horizontal="left" vertical="top" wrapText="1"/>
    </xf>
    <xf numFmtId="164" fontId="42" fillId="33" borderId="10" xfId="42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164" fontId="0" fillId="0" borderId="10" xfId="42" applyNumberFormat="1" applyFont="1" applyBorder="1" applyAlignment="1">
      <alignment wrapText="1"/>
    </xf>
    <xf numFmtId="165" fontId="0" fillId="0" borderId="10" xfId="58" applyNumberFormat="1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0" fillId="0" borderId="10" xfId="42" applyNumberFormat="1" applyFont="1" applyBorder="1" applyAlignment="1">
      <alignment vertical="center" wrapText="1"/>
    </xf>
    <xf numFmtId="164" fontId="0" fillId="0" borderId="10" xfId="42" applyNumberFormat="1" applyFont="1" applyBorder="1" applyAlignment="1">
      <alignment vertical="center"/>
    </xf>
    <xf numFmtId="0" fontId="45" fillId="0" borderId="0" xfId="0" applyFont="1" applyAlignment="1">
      <alignment horizontal="left" vertical="top" wrapText="1"/>
    </xf>
    <xf numFmtId="0" fontId="44" fillId="0" borderId="11" xfId="0" applyFont="1" applyFill="1" applyBorder="1" applyAlignment="1">
      <alignment/>
    </xf>
    <xf numFmtId="164" fontId="42" fillId="2" borderId="10" xfId="42" applyNumberFormat="1" applyFont="1" applyFill="1" applyBorder="1" applyAlignment="1">
      <alignment horizontal="left" vertical="top" wrapText="1"/>
    </xf>
    <xf numFmtId="164" fontId="0" fillId="0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165" fontId="0" fillId="0" borderId="10" xfId="58" applyNumberFormat="1" applyFont="1" applyBorder="1" applyAlignment="1">
      <alignment/>
    </xf>
    <xf numFmtId="164" fontId="0" fillId="0" borderId="12" xfId="42" applyNumberFormat="1" applyFont="1" applyFill="1" applyBorder="1" applyAlignment="1">
      <alignment/>
    </xf>
    <xf numFmtId="0" fontId="42" fillId="7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42" fillId="7" borderId="10" xfId="0" applyFont="1" applyFill="1" applyBorder="1" applyAlignment="1">
      <alignment vertical="top" wrapText="1"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0" fontId="42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2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36" fillId="0" borderId="10" xfId="52" applyBorder="1" applyAlignment="1">
      <alignment horizontal="center" vertical="top" wrapText="1"/>
    </xf>
    <xf numFmtId="0" fontId="36" fillId="0" borderId="10" xfId="52" applyBorder="1" applyAlignment="1">
      <alignment vertical="top" wrapText="1"/>
    </xf>
    <xf numFmtId="0" fontId="42" fillId="7" borderId="10" xfId="0" applyFont="1" applyFill="1" applyBorder="1" applyAlignment="1">
      <alignment horizontal="center" vertical="center"/>
    </xf>
    <xf numFmtId="3" fontId="42" fillId="7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top" wrapText="1"/>
    </xf>
    <xf numFmtId="164" fontId="0" fillId="0" borderId="0" xfId="42" applyNumberFormat="1" applyFont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42" fillId="35" borderId="0" xfId="0" applyFont="1" applyFill="1" applyAlignment="1">
      <alignment horizontal="center"/>
    </xf>
    <xf numFmtId="0" fontId="45" fillId="0" borderId="0" xfId="0" applyFont="1" applyAlignment="1">
      <alignment horizontal="left" vertical="top" wrapText="1"/>
    </xf>
    <xf numFmtId="0" fontId="42" fillId="7" borderId="13" xfId="0" applyFont="1" applyFill="1" applyBorder="1" applyAlignment="1">
      <alignment horizontal="center"/>
    </xf>
    <xf numFmtId="0" fontId="42" fillId="7" borderId="14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8"/>
          <c:w val="0.985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'Borxhi Garantuar'!$C$7</c:f>
              <c:strCache>
                <c:ptCount val="1"/>
                <c:pt idx="0">
                  <c:v>Borxhi i Garantuar</c:v>
                </c:pt>
              </c:strCache>
            </c:strRef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'Borxhi Garantuar'!$B$8:$B$19</c:f>
              <c:strCache/>
            </c:strRef>
          </c:cat>
          <c:val>
            <c:numRef>
              <c:f>'Borxhi Garantuar'!$C$8:$C$19</c:f>
              <c:numCache/>
            </c:numRef>
          </c:val>
        </c:ser>
        <c:ser>
          <c:idx val="2"/>
          <c:order val="2"/>
          <c:tx>
            <c:strRef>
              <c:f>'Borxhi Garantuar'!$E$7</c:f>
              <c:strCache>
                <c:ptCount val="1"/>
                <c:pt idx="0">
                  <c:v>Produkti i Brendshëm Bruto (PBB)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'Borxhi Garantuar'!$B$8:$B$19</c:f>
              <c:strCache/>
            </c:strRef>
          </c:cat>
          <c:val>
            <c:numRef>
              <c:f>'Borxhi Garantuar'!$E$8:$E$19</c:f>
            </c:numRef>
          </c:val>
        </c:ser>
        <c:gapWidth val="219"/>
        <c:axId val="62493438"/>
        <c:axId val="25570031"/>
      </c:barChart>
      <c:lineChart>
        <c:grouping val="standard"/>
        <c:varyColors val="0"/>
        <c:ser>
          <c:idx val="1"/>
          <c:order val="1"/>
          <c:tx>
            <c:strRef>
              <c:f>'Borxhi Garantuar'!$D$7</c:f>
              <c:strCache>
                <c:ptCount val="1"/>
                <c:pt idx="0">
                  <c:v>Ndryshimi vjetor Borxh i Garantuar (në %)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'Borxhi Garantuar'!$B$8:$B$19</c:f>
              <c:strCache/>
            </c:strRef>
          </c:cat>
          <c:val>
            <c:numRef>
              <c:f>'Borxhi Garantuar'!$D$8:$D$19</c:f>
              <c:numCache/>
            </c:numRef>
          </c:val>
          <c:smooth val="0"/>
        </c:ser>
        <c:ser>
          <c:idx val="3"/>
          <c:order val="3"/>
          <c:tx>
            <c:strRef>
              <c:f>'Borxhi Garantuar'!$F$7</c:f>
              <c:strCache>
                <c:ptCount val="1"/>
                <c:pt idx="0">
                  <c:v>Raport Borxh i Garantuar me PBB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'Borxhi Garantuar'!$B$8:$B$19</c:f>
              <c:strCache/>
            </c:strRef>
          </c:cat>
          <c:val>
            <c:numRef>
              <c:f>'Borxhi Garantuar'!$F$8:$F$19</c:f>
              <c:numCache/>
            </c:numRef>
          </c:val>
          <c:smooth val="0"/>
        </c:ser>
        <c:ser>
          <c:idx val="4"/>
          <c:order val="4"/>
          <c:tx>
            <c:strRef>
              <c:f>'Borxhi Garantuar'!$G$7</c:f>
              <c:strCache>
                <c:ptCount val="1"/>
                <c:pt idx="0">
                  <c:v>Borxhi Garantuar me Stoku Borxh Publik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'Borxhi Garantuar'!$B$8:$B$19</c:f>
              <c:strCache/>
            </c:strRef>
          </c:cat>
          <c:val>
            <c:numRef>
              <c:f>'Borxhi Garantuar'!$G$8:$G$19</c:f>
              <c:numCache/>
            </c:numRef>
          </c:val>
          <c:smooth val="0"/>
        </c:ser>
        <c:axId val="28803688"/>
        <c:axId val="5790660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493438"/>
        <c:crossesAt val="1"/>
        <c:crossBetween val="between"/>
        <c:dispUnits/>
      </c:valAx>
      <c:catAx>
        <c:axId val="28803688"/>
        <c:scaling>
          <c:orientation val="minMax"/>
        </c:scaling>
        <c:axPos val="b"/>
        <c:delete val="1"/>
        <c:majorTickMark val="out"/>
        <c:minorTickMark val="none"/>
        <c:tickLblPos val="none"/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8036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5"/>
          <c:y val="0.8425"/>
          <c:w val="0.76"/>
          <c:h val="0.1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897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'Struktura sipas rezidencës'!$C$7</c:f>
              <c:strCache>
                <c:ptCount val="1"/>
                <c:pt idx="0">
                  <c:v>I Jashtëm (milionë Lekë)</c:v>
                </c:pt>
              </c:strCache>
            </c:strRef>
          </c:tx>
          <c:spPr>
            <a:solidFill>
              <a:srgbClr val="BDD7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'Struktura sipas rezidencës'!$B$8:$B$18</c:f>
              <c:strCache/>
            </c:strRef>
          </c:cat>
          <c:val>
            <c:numRef>
              <c:f>'Struktura sipas rezidencës'!$C$8:$C$18</c:f>
              <c:numCache/>
            </c:numRef>
          </c:val>
        </c:ser>
        <c:ser>
          <c:idx val="1"/>
          <c:order val="1"/>
          <c:tx>
            <c:strRef>
              <c:f>'Struktura sipas rezidencës'!$D$7</c:f>
              <c:strCache>
                <c:ptCount val="1"/>
                <c:pt idx="0">
                  <c:v>I Brendshëm (milionë Lekë)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'Struktura sipas rezidencës'!$B$8:$B$18</c:f>
              <c:strCache/>
            </c:strRef>
          </c:cat>
          <c:val>
            <c:numRef>
              <c:f>'Struktura sipas rezidencës'!$D$8:$D$18</c:f>
              <c:numCache/>
            </c:numRef>
          </c:val>
        </c:ser>
        <c:gapWidth val="219"/>
        <c:axId val="51397362"/>
        <c:axId val="59923075"/>
      </c:barChart>
      <c:lineChart>
        <c:grouping val="standard"/>
        <c:varyColors val="0"/>
        <c:ser>
          <c:idx val="2"/>
          <c:order val="2"/>
          <c:tx>
            <c:strRef>
              <c:f>'Struktura sipas rezidencës'!$E$7</c:f>
              <c:strCache>
                <c:ptCount val="1"/>
                <c:pt idx="0">
                  <c:v>Jashtëm ndryshimi vjetor në %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'Struktura sipas rezidencës'!$B$8:$B$18</c:f>
              <c:strCache/>
            </c:strRef>
          </c:cat>
          <c:val>
            <c:numRef>
              <c:f>'Struktura sipas rezidencës'!$E$8:$E$18</c:f>
              <c:numCache/>
            </c:numRef>
          </c:val>
          <c:smooth val="0"/>
        </c:ser>
        <c:ser>
          <c:idx val="3"/>
          <c:order val="3"/>
          <c:tx>
            <c:strRef>
              <c:f>'Struktura sipas rezidencës'!$F$7</c:f>
              <c:strCache>
                <c:ptCount val="1"/>
                <c:pt idx="0">
                  <c:v>Brendshëm ndryshimi vjetor në %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'Struktura sipas rezidencës'!$B$8:$B$18</c:f>
              <c:strCache/>
            </c:strRef>
          </c:cat>
          <c:val>
            <c:numRef>
              <c:f>'Struktura sipas rezidencës'!$F$8:$F$18</c:f>
              <c:numCache/>
            </c:numRef>
          </c:val>
          <c:smooth val="0"/>
        </c:ser>
        <c:axId val="2436764"/>
        <c:axId val="21930877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397362"/>
        <c:crossesAt val="1"/>
        <c:crossBetween val="between"/>
        <c:dispUnits/>
      </c:valAx>
      <c:catAx>
        <c:axId val="2436764"/>
        <c:scaling>
          <c:orientation val="minMax"/>
        </c:scaling>
        <c:axPos val="b"/>
        <c:delete val="1"/>
        <c:majorTickMark val="out"/>
        <c:minorTickMark val="none"/>
        <c:tickLblPos val="none"/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67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4575"/>
          <c:w val="0.6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5"/>
          <c:y val="-0.00675"/>
          <c:w val="0.9975"/>
          <c:h val="0.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'Sipas sektorit ekonomik'!$B$6</c:f>
              <c:strCache>
                <c:ptCount val="1"/>
                <c:pt idx="0">
                  <c:v>Energji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'Sipas sektorit ekonomik'!$C$5:$G$5</c:f>
              <c:numCache/>
            </c:numRef>
          </c:cat>
          <c:val>
            <c:numRef>
              <c:f>'Sipas sektorit ekonomik'!$C$6:$G$6</c:f>
              <c:numCache/>
            </c:numRef>
          </c:val>
        </c:ser>
        <c:ser>
          <c:idx val="1"/>
          <c:order val="1"/>
          <c:tx>
            <c:strRef>
              <c:f>'Sipas sektorit ekonomik'!$B$7</c:f>
              <c:strCache>
                <c:ptCount val="1"/>
                <c:pt idx="0">
                  <c:v>Media Vizive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'Sipas sektorit ekonomik'!$C$5:$G$5</c:f>
              <c:numCache/>
            </c:numRef>
          </c:cat>
          <c:val>
            <c:numRef>
              <c:f>'Sipas sektorit ekonomik'!$C$7:$G$7</c:f>
              <c:numCache/>
            </c:numRef>
          </c:val>
        </c:ser>
        <c:ser>
          <c:idx val="2"/>
          <c:order val="2"/>
          <c:tx>
            <c:strRef>
              <c:f>'Sipas sektorit ekonomik'!$B$8</c:f>
              <c:strCache>
                <c:ptCount val="1"/>
                <c:pt idx="0">
                  <c:v>Ujësjellës Kanalizime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'Sipas sektorit ekonomik'!$C$5:$G$5</c:f>
              <c:numCache/>
            </c:numRef>
          </c:cat>
          <c:val>
            <c:numRef>
              <c:f>'Sipas sektorit ekonomik'!$C$8:$G$8</c:f>
              <c:numCache/>
            </c:numRef>
          </c:val>
        </c:ser>
        <c:ser>
          <c:idx val="3"/>
          <c:order val="3"/>
          <c:tx>
            <c:strRef>
              <c:f>'Sipas sektorit ekonomik'!$B$9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'Sipas sektorit ekonomik'!$C$5:$G$5</c:f>
              <c:numCache/>
            </c:numRef>
          </c:cat>
          <c:val>
            <c:numRef>
              <c:f>'Sipas sektorit ekonomik'!$C$9:$G$9</c:f>
              <c:numCache/>
            </c:numRef>
          </c:val>
        </c:ser>
        <c:ser>
          <c:idx val="4"/>
          <c:order val="4"/>
          <c:tx>
            <c:strRef>
              <c:f>'Sipas sektorit ekonomik'!$B$10</c:f>
              <c:strCache>
                <c:ptCount val="1"/>
                <c:pt idx="0">
                  <c:v>Garanci për Biznesin -Covid 19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'Sipas sektorit ekonomik'!$C$5:$G$5</c:f>
              <c:numCache/>
            </c:numRef>
          </c:cat>
          <c:val>
            <c:numRef>
              <c:f>'Sipas sektorit ekonomik'!$C$10:$G$10</c:f>
              <c:numCache/>
            </c:numRef>
          </c:val>
        </c:ser>
        <c:ser>
          <c:idx val="5"/>
          <c:order val="5"/>
          <c:tx>
            <c:strRef>
              <c:f>'Sipas sektorit ekonomik'!$B$11</c:f>
              <c:strCache>
                <c:ptCount val="1"/>
                <c:pt idx="0">
                  <c:v>Të tjera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'Sipas sektorit ekonomik'!$C$5:$G$5</c:f>
              <c:numCache/>
            </c:numRef>
          </c:cat>
          <c:val>
            <c:numRef>
              <c:f>'Sipas sektorit ekonomik'!$C$11:$G$11</c:f>
              <c:numCache/>
            </c:numRef>
          </c:val>
        </c:ser>
        <c:overlap val="100"/>
        <c:axId val="63160166"/>
        <c:axId val="31570583"/>
      </c:bar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60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92225"/>
          <c:w val="0.91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25"/>
          <c:w val="0.975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'Sipas monedhës  emetimit'!$B$6</c:f>
              <c:strCache>
                <c:ptCount val="1"/>
                <c:pt idx="0">
                  <c:v>Monedhë kombëtare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'Sipas monedhës  emetimit'!$C$5:$D$5</c:f>
              <c:strCache/>
            </c:strRef>
          </c:cat>
          <c:val>
            <c:numRef>
              <c:f>'Sipas monedhës  emetimit'!$C$6:$D$6</c:f>
              <c:numCache/>
            </c:numRef>
          </c:val>
        </c:ser>
        <c:ser>
          <c:idx val="1"/>
          <c:order val="1"/>
          <c:tx>
            <c:strRef>
              <c:f>'Sipas monedhës  emetimit'!$B$7</c:f>
              <c:strCache>
                <c:ptCount val="1"/>
                <c:pt idx="0">
                  <c:v>Monedhë e huaj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'Sipas monedhës  emetimit'!$C$5:$D$5</c:f>
              <c:strCache/>
            </c:strRef>
          </c:cat>
          <c:val>
            <c:numRef>
              <c:f>'Sipas monedhës  emetimit'!$C$7:$D$7</c:f>
              <c:numCache/>
            </c:numRef>
          </c:val>
        </c:ser>
        <c:overlap val="-27"/>
        <c:gapWidth val="219"/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69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90725"/>
          <c:w val="0.53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0</xdr:rowOff>
    </xdr:from>
    <xdr:to>
      <xdr:col>18</xdr:col>
      <xdr:colOff>523875</xdr:colOff>
      <xdr:row>18</xdr:row>
      <xdr:rowOff>190500</xdr:rowOff>
    </xdr:to>
    <xdr:graphicFrame>
      <xdr:nvGraphicFramePr>
        <xdr:cNvPr id="1" name="Chart 3"/>
        <xdr:cNvGraphicFramePr/>
      </xdr:nvGraphicFramePr>
      <xdr:xfrm>
        <a:off x="6372225" y="1143000"/>
        <a:ext cx="59912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1752600</xdr:colOff>
      <xdr:row>5</xdr:row>
      <xdr:rowOff>180975</xdr:rowOff>
    </xdr:from>
    <xdr:to>
      <xdr:col>18</xdr:col>
      <xdr:colOff>238125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7467600" y="1133475"/>
        <a:ext cx="63341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4</xdr:row>
      <xdr:rowOff>0</xdr:rowOff>
    </xdr:from>
    <xdr:to>
      <xdr:col>18</xdr:col>
      <xdr:colOff>523875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7134225" y="762000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13</xdr:col>
      <xdr:colOff>304800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4752975" y="7239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lament.al/Files/ProjektLigje/Perkthimi-zyrtar-i-marreveshjes-se-garancise.pdf" TargetMode="External" /><Relationship Id="rId2" Type="http://schemas.openxmlformats.org/officeDocument/2006/relationships/hyperlink" Target="https://www.parlament.al/Files/ProjektLigje/20181023100544Marr%C3%ABveshja%20shqip%20me%20RFGJ.pdf" TargetMode="External" /><Relationship Id="rId3" Type="http://schemas.openxmlformats.org/officeDocument/2006/relationships/hyperlink" Target="https://www.parlament.al/Files/ProjektLigje/2021120312545220211104102200ligj%20nr.%20104,%20dt.%2028.10.2021.pdf" TargetMode="External" /><Relationship Id="rId4" Type="http://schemas.openxmlformats.org/officeDocument/2006/relationships/hyperlink" Target="https://www.parlament.al/Files/ProjektLigje/20210622125933MARREVESHJE%20HUAJE,%20MARREVESHJE%20GARANCI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zoomScalePageLayoutView="0" workbookViewId="0" topLeftCell="A3">
      <selection activeCell="D26" sqref="D26"/>
    </sheetView>
  </sheetViews>
  <sheetFormatPr defaultColWidth="9.140625" defaultRowHeight="15"/>
  <cols>
    <col min="3" max="3" width="13.8515625" style="0" customWidth="1"/>
    <col min="4" max="4" width="15.8515625" style="0" customWidth="1"/>
    <col min="5" max="5" width="10.00390625" style="0" hidden="1" customWidth="1"/>
    <col min="6" max="6" width="14.7109375" style="0" customWidth="1"/>
    <col min="7" max="7" width="14.28125" style="0" customWidth="1"/>
  </cols>
  <sheetData>
    <row r="2" spans="2:13" ht="15">
      <c r="B2" s="49" t="s">
        <v>8</v>
      </c>
      <c r="C2" s="49"/>
      <c r="D2" s="49"/>
      <c r="E2" s="49"/>
      <c r="F2" s="49"/>
      <c r="G2" s="49"/>
      <c r="H2" s="49"/>
      <c r="I2" s="49"/>
      <c r="J2" s="49"/>
      <c r="K2" s="49"/>
      <c r="M2" s="1"/>
    </row>
    <row r="5" spans="2:19" ht="15">
      <c r="B5" s="2" t="s">
        <v>7</v>
      </c>
      <c r="J5" s="2" t="s">
        <v>0</v>
      </c>
      <c r="Q5" s="2"/>
      <c r="S5" s="2"/>
    </row>
    <row r="6" ht="15">
      <c r="E6" t="s">
        <v>1</v>
      </c>
    </row>
    <row r="7" spans="2:7" s="6" customFormat="1" ht="56.25" customHeight="1">
      <c r="B7" s="3"/>
      <c r="C7" s="5" t="s">
        <v>2</v>
      </c>
      <c r="D7" s="4" t="s">
        <v>57</v>
      </c>
      <c r="E7" s="15" t="s">
        <v>6</v>
      </c>
      <c r="F7" s="15" t="s">
        <v>58</v>
      </c>
      <c r="G7" s="15" t="s">
        <v>59</v>
      </c>
    </row>
    <row r="8" spans="2:7" ht="15">
      <c r="B8" s="3">
        <v>2010</v>
      </c>
      <c r="C8" s="7">
        <v>45425</v>
      </c>
      <c r="D8" s="8"/>
      <c r="E8" s="16">
        <v>1239646</v>
      </c>
      <c r="F8" s="16"/>
      <c r="G8" s="18">
        <v>0.06348547485877365</v>
      </c>
    </row>
    <row r="9" spans="2:7" ht="15">
      <c r="B9" s="10">
        <v>2011</v>
      </c>
      <c r="C9" s="7">
        <v>48316</v>
      </c>
      <c r="D9" s="8">
        <f>C9/C8-1</f>
        <v>0.06364336818932315</v>
      </c>
      <c r="E9" s="9">
        <v>1300625</v>
      </c>
      <c r="F9" s="18">
        <f>C9/E9</f>
        <v>0.037148294089380106</v>
      </c>
      <c r="G9" s="18">
        <v>0.06252620572203559</v>
      </c>
    </row>
    <row r="10" spans="2:7" ht="15">
      <c r="B10" s="10">
        <v>2012</v>
      </c>
      <c r="C10" s="7">
        <v>53453</v>
      </c>
      <c r="D10" s="8">
        <f aca="true" t="shared" si="0" ref="D10:D18">C10/C9-1</f>
        <v>0.10632088749068624</v>
      </c>
      <c r="E10" s="9">
        <v>1332812</v>
      </c>
      <c r="F10" s="18">
        <f aca="true" t="shared" si="1" ref="F10:F19">C10/E10</f>
        <v>0.040105431223608434</v>
      </c>
      <c r="G10" s="18">
        <v>0.06453610861258172</v>
      </c>
    </row>
    <row r="11" spans="2:7" ht="15">
      <c r="B11" s="10">
        <v>2013</v>
      </c>
      <c r="C11" s="7">
        <v>51324</v>
      </c>
      <c r="D11" s="8">
        <f t="shared" si="0"/>
        <v>-0.039829382822292536</v>
      </c>
      <c r="E11" s="9">
        <v>1350052</v>
      </c>
      <c r="F11" s="18">
        <f t="shared" si="1"/>
        <v>0.03801631344570432</v>
      </c>
      <c r="G11" s="18">
        <v>0.05798804400511141</v>
      </c>
    </row>
    <row r="12" spans="2:7" ht="15">
      <c r="B12" s="10">
        <v>2014</v>
      </c>
      <c r="C12" s="7">
        <v>54540</v>
      </c>
      <c r="D12" s="8">
        <f t="shared" si="0"/>
        <v>0.06266074351180739</v>
      </c>
      <c r="E12" s="9">
        <v>1395303</v>
      </c>
      <c r="F12" s="18">
        <f t="shared" si="1"/>
        <v>0.039088284050131046</v>
      </c>
      <c r="G12" s="18">
        <v>0.05576886698399227</v>
      </c>
    </row>
    <row r="13" spans="2:7" ht="15">
      <c r="B13" s="10">
        <v>2015</v>
      </c>
      <c r="C13" s="7">
        <v>56030</v>
      </c>
      <c r="D13" s="8">
        <f t="shared" si="0"/>
        <v>0.027319398606527212</v>
      </c>
      <c r="E13" s="9">
        <v>1434308</v>
      </c>
      <c r="F13" s="18">
        <f t="shared" si="1"/>
        <v>0.03906413406325559</v>
      </c>
      <c r="G13" s="18">
        <v>0.05370824622398342</v>
      </c>
    </row>
    <row r="14" spans="2:7" ht="15">
      <c r="B14" s="10">
        <v>2016</v>
      </c>
      <c r="C14" s="7">
        <v>53468</v>
      </c>
      <c r="D14" s="8">
        <f t="shared" si="0"/>
        <v>-0.04572550419418164</v>
      </c>
      <c r="E14" s="9">
        <v>1472480</v>
      </c>
      <c r="F14" s="18">
        <f t="shared" si="1"/>
        <v>0.036311528849288274</v>
      </c>
      <c r="G14" s="18">
        <v>0.05012886610019961</v>
      </c>
    </row>
    <row r="15" spans="2:7" ht="15">
      <c r="B15" s="10">
        <v>2017</v>
      </c>
      <c r="C15" s="7">
        <v>49885</v>
      </c>
      <c r="D15" s="8">
        <f t="shared" si="0"/>
        <v>-0.06701204458741672</v>
      </c>
      <c r="E15" s="9">
        <v>1550644</v>
      </c>
      <c r="F15" s="18">
        <f t="shared" si="1"/>
        <v>0.032170504641942314</v>
      </c>
      <c r="G15" s="18">
        <v>0.04584306298010695</v>
      </c>
    </row>
    <row r="16" spans="2:7" ht="15">
      <c r="B16" s="10">
        <v>2018</v>
      </c>
      <c r="C16" s="7">
        <v>44672</v>
      </c>
      <c r="D16" s="8">
        <f t="shared" si="0"/>
        <v>-0.10450035080685571</v>
      </c>
      <c r="E16" s="9">
        <v>1635715</v>
      </c>
      <c r="F16" s="18">
        <f t="shared" si="1"/>
        <v>0.027310381087169832</v>
      </c>
      <c r="G16" s="18">
        <v>0.04034372361225881</v>
      </c>
    </row>
    <row r="17" spans="2:7" ht="15">
      <c r="B17" s="10">
        <v>2019</v>
      </c>
      <c r="C17" s="7">
        <v>41853</v>
      </c>
      <c r="D17" s="8">
        <f t="shared" si="0"/>
        <v>-0.0631044054441261</v>
      </c>
      <c r="E17" s="9">
        <v>1679284</v>
      </c>
      <c r="F17" s="18">
        <f t="shared" si="1"/>
        <v>0.024923121997232154</v>
      </c>
      <c r="G17" s="18">
        <v>0.03761641378145037</v>
      </c>
    </row>
    <row r="18" spans="2:7" ht="15">
      <c r="B18" s="10">
        <v>2020</v>
      </c>
      <c r="C18" s="7">
        <v>48813</v>
      </c>
      <c r="D18" s="8">
        <f t="shared" si="0"/>
        <v>0.16629632284424045</v>
      </c>
      <c r="E18" s="9">
        <v>1572269</v>
      </c>
      <c r="F18" s="18">
        <f t="shared" si="1"/>
        <v>0.031046214102039792</v>
      </c>
      <c r="G18" s="18">
        <v>0.039872018767531256</v>
      </c>
    </row>
    <row r="19" spans="2:7" ht="25.5">
      <c r="B19" s="10" t="s">
        <v>3</v>
      </c>
      <c r="C19" s="11">
        <v>47539</v>
      </c>
      <c r="D19" s="8">
        <f>C19/C17-1</f>
        <v>0.1358564499557977</v>
      </c>
      <c r="E19" s="12">
        <v>1682640</v>
      </c>
      <c r="F19" s="18">
        <f t="shared" si="1"/>
        <v>0.02825262682451386</v>
      </c>
      <c r="G19" s="18">
        <v>0.03707802772565114</v>
      </c>
    </row>
    <row r="21" spans="2:7" ht="14.25" customHeight="1">
      <c r="B21" s="50" t="s">
        <v>4</v>
      </c>
      <c r="C21" s="50"/>
      <c r="D21" s="50"/>
      <c r="E21" s="50"/>
      <c r="F21" s="50"/>
      <c r="G21" s="50"/>
    </row>
    <row r="22" spans="2:7" ht="18" customHeight="1">
      <c r="B22" s="50"/>
      <c r="C22" s="50"/>
      <c r="D22" s="50"/>
      <c r="E22" s="50"/>
      <c r="F22" s="50"/>
      <c r="G22" s="50"/>
    </row>
    <row r="23" ht="15">
      <c r="B23" s="14" t="s">
        <v>5</v>
      </c>
    </row>
  </sheetData>
  <sheetProtection/>
  <mergeCells count="2">
    <mergeCell ref="B2:K2"/>
    <mergeCell ref="B21:G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2"/>
  <sheetViews>
    <sheetView zoomScalePageLayoutView="0" workbookViewId="0" topLeftCell="A1">
      <selection activeCell="F7" sqref="F7"/>
    </sheetView>
  </sheetViews>
  <sheetFormatPr defaultColWidth="9.140625" defaultRowHeight="15"/>
  <cols>
    <col min="3" max="3" width="14.57421875" style="0" customWidth="1"/>
    <col min="4" max="4" width="13.421875" style="0" customWidth="1"/>
    <col min="5" max="5" width="15.421875" style="0" customWidth="1"/>
    <col min="6" max="6" width="14.8515625" style="0" customWidth="1"/>
    <col min="8" max="8" width="26.28125" style="0" customWidth="1"/>
  </cols>
  <sheetData>
    <row r="2" spans="2:13" ht="15">
      <c r="B2" s="49" t="s">
        <v>8</v>
      </c>
      <c r="C2" s="49"/>
      <c r="D2" s="49"/>
      <c r="E2" s="49"/>
      <c r="F2" s="49"/>
      <c r="G2" s="49"/>
      <c r="H2" s="49"/>
      <c r="I2" s="49"/>
      <c r="J2" s="49"/>
      <c r="K2" s="49"/>
      <c r="M2" s="1"/>
    </row>
    <row r="3" spans="2:13" s="24" customFormat="1" ht="15">
      <c r="B3" s="23"/>
      <c r="C3" s="23"/>
      <c r="D3" s="23"/>
      <c r="E3" s="23"/>
      <c r="F3" s="23"/>
      <c r="G3" s="23"/>
      <c r="H3" s="23"/>
      <c r="I3" s="23"/>
      <c r="J3" s="23"/>
      <c r="K3" s="23"/>
      <c r="M3" s="25"/>
    </row>
    <row r="4" spans="2:13" s="24" customFormat="1" ht="15">
      <c r="B4" s="23"/>
      <c r="C4" s="23"/>
      <c r="D4" s="23"/>
      <c r="E4" s="23"/>
      <c r="F4" s="23"/>
      <c r="G4" s="23"/>
      <c r="H4" s="23"/>
      <c r="I4" s="23"/>
      <c r="J4" s="23"/>
      <c r="K4" s="23"/>
      <c r="M4" s="25"/>
    </row>
    <row r="5" spans="2:9" ht="15">
      <c r="B5" s="2" t="s">
        <v>12</v>
      </c>
      <c r="I5" s="2" t="s">
        <v>13</v>
      </c>
    </row>
    <row r="7" spans="2:6" s="21" customFormat="1" ht="45">
      <c r="B7" s="20"/>
      <c r="C7" s="22" t="s">
        <v>10</v>
      </c>
      <c r="D7" s="22" t="s">
        <v>11</v>
      </c>
      <c r="E7" s="22" t="s">
        <v>60</v>
      </c>
      <c r="F7" s="22" t="s">
        <v>61</v>
      </c>
    </row>
    <row r="8" spans="2:6" ht="15">
      <c r="B8" s="17">
        <v>2011</v>
      </c>
      <c r="C8" s="9">
        <v>39659</v>
      </c>
      <c r="D8" s="9">
        <v>8657</v>
      </c>
      <c r="E8" s="17"/>
      <c r="F8" s="17"/>
    </row>
    <row r="9" spans="2:6" ht="15">
      <c r="B9" s="17">
        <v>2012</v>
      </c>
      <c r="C9" s="9">
        <v>37790</v>
      </c>
      <c r="D9" s="9">
        <v>15663</v>
      </c>
      <c r="E9" s="18">
        <f>C9/C8-1</f>
        <v>-0.04712675559141688</v>
      </c>
      <c r="F9" s="18">
        <f>D9/D8-1</f>
        <v>0.8092872819683492</v>
      </c>
    </row>
    <row r="10" spans="2:6" ht="15">
      <c r="B10" s="17">
        <v>2013</v>
      </c>
      <c r="C10" s="9">
        <v>31406</v>
      </c>
      <c r="D10" s="9">
        <v>19918</v>
      </c>
      <c r="E10" s="18">
        <f aca="true" t="shared" si="0" ref="E10:E18">C10/C9-1</f>
        <v>-0.16893358031225192</v>
      </c>
      <c r="F10" s="18">
        <f aca="true" t="shared" si="1" ref="F10:F18">D10/D9-1</f>
        <v>0.27165932452276054</v>
      </c>
    </row>
    <row r="11" spans="2:6" ht="15">
      <c r="B11" s="17">
        <v>2014</v>
      </c>
      <c r="C11" s="9">
        <v>28507</v>
      </c>
      <c r="D11" s="9">
        <v>26033</v>
      </c>
      <c r="E11" s="18">
        <f t="shared" si="0"/>
        <v>-0.09230720244539259</v>
      </c>
      <c r="F11" s="18">
        <f t="shared" si="1"/>
        <v>0.3070087358168492</v>
      </c>
    </row>
    <row r="12" spans="2:6" ht="15">
      <c r="B12" s="17">
        <v>2015</v>
      </c>
      <c r="C12" s="9">
        <v>25591</v>
      </c>
      <c r="D12" s="9">
        <v>30439</v>
      </c>
      <c r="E12" s="18">
        <f t="shared" si="0"/>
        <v>-0.10229066545059107</v>
      </c>
      <c r="F12" s="18">
        <f t="shared" si="1"/>
        <v>0.16924672531018325</v>
      </c>
    </row>
    <row r="13" spans="2:6" ht="15">
      <c r="B13" s="17">
        <v>2016</v>
      </c>
      <c r="C13" s="9">
        <v>23182</v>
      </c>
      <c r="D13" s="9">
        <v>30286</v>
      </c>
      <c r="E13" s="18">
        <f t="shared" si="0"/>
        <v>-0.09413465671525145</v>
      </c>
      <c r="F13" s="18">
        <f t="shared" si="1"/>
        <v>-0.005026446335293588</v>
      </c>
    </row>
    <row r="14" spans="2:6" ht="15">
      <c r="B14" s="17">
        <v>2017</v>
      </c>
      <c r="C14" s="19">
        <v>19768</v>
      </c>
      <c r="D14" s="9">
        <v>30117</v>
      </c>
      <c r="E14" s="18">
        <f t="shared" si="0"/>
        <v>-0.14726943318091623</v>
      </c>
      <c r="F14" s="18">
        <f t="shared" si="1"/>
        <v>-0.0055801360364524655</v>
      </c>
    </row>
    <row r="15" spans="2:6" ht="15">
      <c r="B15" s="17">
        <v>2018</v>
      </c>
      <c r="C15" s="9">
        <v>29454</v>
      </c>
      <c r="D15" s="9">
        <v>15218</v>
      </c>
      <c r="E15" s="18">
        <f t="shared" si="0"/>
        <v>0.48998381222177256</v>
      </c>
      <c r="F15" s="18">
        <f t="shared" si="1"/>
        <v>-0.49470398778098745</v>
      </c>
    </row>
    <row r="16" spans="2:6" ht="15">
      <c r="B16" s="17">
        <v>2019</v>
      </c>
      <c r="C16" s="9">
        <v>26698</v>
      </c>
      <c r="D16" s="9">
        <v>15154</v>
      </c>
      <c r="E16" s="18">
        <f t="shared" si="0"/>
        <v>-0.09356963400556806</v>
      </c>
      <c r="F16" s="18">
        <f t="shared" si="1"/>
        <v>-0.00420554606387169</v>
      </c>
    </row>
    <row r="17" spans="2:8" ht="15">
      <c r="B17" s="17">
        <v>2020</v>
      </c>
      <c r="C17" s="9">
        <v>35516</v>
      </c>
      <c r="D17" s="9">
        <v>13297</v>
      </c>
      <c r="E17" s="18">
        <f t="shared" si="0"/>
        <v>0.3302869128773691</v>
      </c>
      <c r="F17" s="18">
        <f t="shared" si="1"/>
        <v>-0.12254190312788704</v>
      </c>
      <c r="H17" s="48"/>
    </row>
    <row r="18" spans="2:6" ht="15">
      <c r="B18" s="17" t="s">
        <v>9</v>
      </c>
      <c r="C18" s="9">
        <v>33325</v>
      </c>
      <c r="D18" s="9">
        <v>14214</v>
      </c>
      <c r="E18" s="18">
        <f t="shared" si="0"/>
        <v>-0.06169050568757739</v>
      </c>
      <c r="F18" s="18">
        <f t="shared" si="1"/>
        <v>0.06896292396781223</v>
      </c>
    </row>
    <row r="20" spans="2:7" ht="15">
      <c r="B20" s="50" t="s">
        <v>4</v>
      </c>
      <c r="C20" s="50"/>
      <c r="D20" s="50"/>
      <c r="E20" s="50"/>
      <c r="F20" s="50"/>
      <c r="G20" s="50"/>
    </row>
    <row r="21" spans="2:7" ht="15">
      <c r="B21" s="50"/>
      <c r="C21" s="50"/>
      <c r="D21" s="50"/>
      <c r="E21" s="50"/>
      <c r="F21" s="50"/>
      <c r="G21" s="50"/>
    </row>
    <row r="22" ht="15">
      <c r="B22" s="14" t="s">
        <v>5</v>
      </c>
    </row>
  </sheetData>
  <sheetProtection/>
  <mergeCells count="2">
    <mergeCell ref="B2:K2"/>
    <mergeCell ref="B20:G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6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27.28125" style="0" customWidth="1"/>
    <col min="3" max="4" width="10.140625" style="0" bestFit="1" customWidth="1"/>
    <col min="5" max="5" width="11.00390625" style="0" customWidth="1"/>
    <col min="6" max="6" width="10.140625" style="0" bestFit="1" customWidth="1"/>
    <col min="7" max="7" width="11.00390625" style="0" bestFit="1" customWidth="1"/>
  </cols>
  <sheetData>
    <row r="3" spans="2:10" ht="15">
      <c r="B3" s="2" t="s">
        <v>22</v>
      </c>
      <c r="J3" s="2" t="s">
        <v>27</v>
      </c>
    </row>
    <row r="5" spans="2:7" ht="15">
      <c r="B5" s="31"/>
      <c r="C5" s="30">
        <v>2016</v>
      </c>
      <c r="D5" s="30">
        <v>2017</v>
      </c>
      <c r="E5" s="30">
        <v>2018</v>
      </c>
      <c r="F5" s="30">
        <v>2019</v>
      </c>
      <c r="G5" s="30">
        <v>2020</v>
      </c>
    </row>
    <row r="6" spans="2:7" ht="15">
      <c r="B6" s="29" t="s">
        <v>18</v>
      </c>
      <c r="C6" s="18">
        <v>0.833</v>
      </c>
      <c r="D6" s="18">
        <v>0.831</v>
      </c>
      <c r="E6" s="18">
        <v>0.84</v>
      </c>
      <c r="F6" s="18">
        <v>0.832</v>
      </c>
      <c r="G6" s="18">
        <v>0.672</v>
      </c>
    </row>
    <row r="7" spans="2:7" ht="15">
      <c r="B7" s="29" t="s">
        <v>19</v>
      </c>
      <c r="C7" s="18">
        <v>0.046</v>
      </c>
      <c r="D7" s="18">
        <v>0.046</v>
      </c>
      <c r="E7" s="18">
        <v>0.04</v>
      </c>
      <c r="F7" s="18">
        <v>0.035</v>
      </c>
      <c r="G7" s="18">
        <v>0.027</v>
      </c>
    </row>
    <row r="8" spans="2:7" ht="15">
      <c r="B8" s="29" t="s">
        <v>24</v>
      </c>
      <c r="C8" s="18">
        <v>0.072</v>
      </c>
      <c r="D8" s="18">
        <v>0.076</v>
      </c>
      <c r="E8" s="18">
        <v>0.078</v>
      </c>
      <c r="F8" s="18">
        <v>0.098</v>
      </c>
      <c r="G8" s="18">
        <v>0.09</v>
      </c>
    </row>
    <row r="9" spans="2:7" ht="15">
      <c r="B9" s="29" t="s">
        <v>20</v>
      </c>
      <c r="C9" s="18">
        <v>0.029</v>
      </c>
      <c r="D9" s="18">
        <v>0.027</v>
      </c>
      <c r="E9" s="18">
        <v>0.022</v>
      </c>
      <c r="F9" s="18">
        <v>0.016</v>
      </c>
      <c r="G9" s="18">
        <v>0.007</v>
      </c>
    </row>
    <row r="10" spans="2:7" ht="15">
      <c r="B10" s="29" t="s">
        <v>21</v>
      </c>
      <c r="C10" s="18"/>
      <c r="D10" s="18"/>
      <c r="E10" s="18"/>
      <c r="F10" s="18"/>
      <c r="G10" s="18">
        <v>0.186</v>
      </c>
    </row>
    <row r="11" spans="2:7" ht="15">
      <c r="B11" s="26" t="s">
        <v>25</v>
      </c>
      <c r="C11" s="18">
        <v>0.02</v>
      </c>
      <c r="D11" s="18">
        <v>0.021</v>
      </c>
      <c r="E11" s="18">
        <v>0.02</v>
      </c>
      <c r="F11" s="18">
        <v>0.019</v>
      </c>
      <c r="G11" s="18">
        <v>0.018</v>
      </c>
    </row>
    <row r="14" spans="2:7" ht="13.5" customHeight="1">
      <c r="B14" s="50" t="s">
        <v>26</v>
      </c>
      <c r="C14" s="50"/>
      <c r="D14" s="50"/>
      <c r="E14" s="50"/>
      <c r="F14" s="50"/>
      <c r="G14" s="50"/>
    </row>
    <row r="15" spans="2:7" ht="3" customHeight="1" hidden="1">
      <c r="B15" s="13"/>
      <c r="C15" s="13"/>
      <c r="D15" s="13"/>
      <c r="E15" s="13"/>
      <c r="F15" s="13"/>
      <c r="G15" s="13"/>
    </row>
    <row r="16" ht="15">
      <c r="B16" s="14" t="s">
        <v>5</v>
      </c>
    </row>
  </sheetData>
  <sheetProtection/>
  <mergeCells count="1">
    <mergeCell ref="B14:G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3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19.7109375" style="0" customWidth="1"/>
    <col min="3" max="3" width="9.8515625" style="0" customWidth="1"/>
    <col min="4" max="4" width="14.28125" style="0" customWidth="1"/>
  </cols>
  <sheetData>
    <row r="1" spans="2:11" ht="15">
      <c r="B1" s="49" t="s">
        <v>2</v>
      </c>
      <c r="C1" s="49"/>
      <c r="D1" s="49"/>
      <c r="E1" s="49"/>
      <c r="F1" s="49"/>
      <c r="G1" s="49"/>
      <c r="H1" s="49"/>
      <c r="I1" s="49"/>
      <c r="J1" s="49"/>
      <c r="K1" s="49"/>
    </row>
    <row r="3" spans="2:7" ht="15">
      <c r="B3" s="2" t="s">
        <v>16</v>
      </c>
      <c r="G3" s="2" t="s">
        <v>17</v>
      </c>
    </row>
    <row r="5" spans="2:4" ht="15">
      <c r="B5" s="27"/>
      <c r="C5" s="28">
        <v>2020</v>
      </c>
      <c r="D5" s="28" t="s">
        <v>3</v>
      </c>
    </row>
    <row r="6" spans="2:4" ht="15">
      <c r="B6" s="17" t="s">
        <v>14</v>
      </c>
      <c r="C6" s="9">
        <v>10871</v>
      </c>
      <c r="D6" s="9">
        <v>10636</v>
      </c>
    </row>
    <row r="7" spans="2:5" ht="15">
      <c r="B7" s="17" t="s">
        <v>15</v>
      </c>
      <c r="C7" s="9">
        <v>37942</v>
      </c>
      <c r="D7" s="9">
        <v>36903</v>
      </c>
      <c r="E7">
        <f>D6/E8</f>
        <v>0.22373209364942467</v>
      </c>
    </row>
    <row r="8" spans="2:5" ht="15">
      <c r="B8" s="17"/>
      <c r="C8" s="17"/>
      <c r="D8" s="17"/>
      <c r="E8" s="48">
        <f>D7+D6</f>
        <v>47539</v>
      </c>
    </row>
    <row r="11" spans="2:7" ht="15">
      <c r="B11" s="50" t="s">
        <v>4</v>
      </c>
      <c r="C11" s="50"/>
      <c r="D11" s="50"/>
      <c r="E11" s="50"/>
      <c r="F11" s="50"/>
      <c r="G11" s="50"/>
    </row>
    <row r="12" spans="2:7" ht="15">
      <c r="B12" s="50"/>
      <c r="C12" s="50"/>
      <c r="D12" s="50"/>
      <c r="E12" s="50"/>
      <c r="F12" s="50"/>
      <c r="G12" s="50"/>
    </row>
    <row r="13" ht="15">
      <c r="B13" s="14" t="s">
        <v>5</v>
      </c>
    </row>
  </sheetData>
  <sheetProtection/>
  <mergeCells count="2">
    <mergeCell ref="B11:G12"/>
    <mergeCell ref="B1:K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3.8515625" style="0" customWidth="1"/>
    <col min="3" max="3" width="13.7109375" style="0" customWidth="1"/>
    <col min="4" max="4" width="49.7109375" style="0" customWidth="1"/>
    <col min="6" max="6" width="23.28125" style="34" customWidth="1"/>
    <col min="7" max="7" width="27.7109375" style="0" customWidth="1"/>
    <col min="8" max="8" width="46.28125" style="40" customWidth="1"/>
  </cols>
  <sheetData>
    <row r="4" spans="3:4" ht="15">
      <c r="C4" s="2" t="s">
        <v>55</v>
      </c>
      <c r="D4" s="2" t="s">
        <v>56</v>
      </c>
    </row>
    <row r="7" spans="2:8" ht="15">
      <c r="B7" s="30" t="s">
        <v>28</v>
      </c>
      <c r="C7" s="30" t="s">
        <v>30</v>
      </c>
      <c r="D7" s="30" t="s">
        <v>29</v>
      </c>
      <c r="E7" s="30" t="s">
        <v>31</v>
      </c>
      <c r="F7" s="43" t="s">
        <v>32</v>
      </c>
      <c r="G7" s="30" t="s">
        <v>33</v>
      </c>
      <c r="H7" s="22" t="s">
        <v>35</v>
      </c>
    </row>
    <row r="8" spans="2:8" s="34" customFormat="1" ht="77.25" customHeight="1">
      <c r="B8" s="33">
        <v>1</v>
      </c>
      <c r="C8" s="33" t="s">
        <v>37</v>
      </c>
      <c r="D8" s="47" t="s">
        <v>38</v>
      </c>
      <c r="E8" s="33">
        <v>2016</v>
      </c>
      <c r="F8" s="35">
        <v>218000000</v>
      </c>
      <c r="G8" s="32" t="s">
        <v>34</v>
      </c>
      <c r="H8" s="41" t="s">
        <v>36</v>
      </c>
    </row>
    <row r="9" spans="2:8" ht="84">
      <c r="B9" s="33">
        <v>2</v>
      </c>
      <c r="C9" s="36" t="s">
        <v>40</v>
      </c>
      <c r="D9" s="37" t="s">
        <v>39</v>
      </c>
      <c r="E9" s="33">
        <v>2017</v>
      </c>
      <c r="F9" s="35">
        <v>50000000</v>
      </c>
      <c r="G9" s="32" t="s">
        <v>42</v>
      </c>
      <c r="H9" s="39" t="s">
        <v>41</v>
      </c>
    </row>
    <row r="10" spans="2:8" s="6" customFormat="1" ht="85.5" customHeight="1">
      <c r="B10" s="33">
        <v>3</v>
      </c>
      <c r="C10" s="36" t="s">
        <v>44</v>
      </c>
      <c r="D10" s="37" t="s">
        <v>43</v>
      </c>
      <c r="E10" s="33">
        <v>2018</v>
      </c>
      <c r="F10" s="35">
        <v>5000000</v>
      </c>
      <c r="G10" s="32" t="s">
        <v>45</v>
      </c>
      <c r="H10" s="42" t="s">
        <v>46</v>
      </c>
    </row>
    <row r="11" spans="2:8" ht="96">
      <c r="B11" s="33">
        <v>4</v>
      </c>
      <c r="C11" s="39" t="s">
        <v>48</v>
      </c>
      <c r="D11" s="38" t="s">
        <v>47</v>
      </c>
      <c r="E11" s="33">
        <v>2021</v>
      </c>
      <c r="F11" s="35">
        <v>100000000</v>
      </c>
      <c r="G11" s="32" t="s">
        <v>49</v>
      </c>
      <c r="H11" s="42" t="s">
        <v>54</v>
      </c>
    </row>
    <row r="12" spans="2:8" ht="96">
      <c r="B12" s="33">
        <v>5</v>
      </c>
      <c r="C12" s="32" t="s">
        <v>51</v>
      </c>
      <c r="D12" s="45" t="s">
        <v>50</v>
      </c>
      <c r="E12" s="33">
        <v>2021</v>
      </c>
      <c r="F12" s="35">
        <v>70000000</v>
      </c>
      <c r="G12" s="32" t="s">
        <v>52</v>
      </c>
      <c r="H12" s="42" t="s">
        <v>53</v>
      </c>
    </row>
    <row r="13" spans="2:8" ht="15">
      <c r="B13" s="30"/>
      <c r="C13" s="51" t="s">
        <v>23</v>
      </c>
      <c r="D13" s="52"/>
      <c r="E13" s="30"/>
      <c r="F13" s="44">
        <f>SUM(F8:F12)</f>
        <v>443000000</v>
      </c>
      <c r="G13" s="30"/>
      <c r="H13" s="22"/>
    </row>
    <row r="17" ht="15">
      <c r="F17" s="46"/>
    </row>
  </sheetData>
  <sheetProtection/>
  <mergeCells count="1">
    <mergeCell ref="C13:D13"/>
  </mergeCells>
  <hyperlinks>
    <hyperlink ref="H8" r:id="rId1" display="https://www.parlament.al/Files/ProjektLigje/Perkthimi-zyrtar-i-marreveshjes-se-garancise.pdf"/>
    <hyperlink ref="H10" r:id="rId2" display="https://www.parlament.al/Files/ProjektLigje/20181023100544Marr%C3%ABveshja%20shqip%20me%20RFGJ.pdf "/>
    <hyperlink ref="H12" r:id="rId3" display="https://www.parlament.al/Files/ProjektLigje/2021120312545220211104102200ligj%20nr.%20104,%20dt.%2028.10.2021.pdf"/>
    <hyperlink ref="H11" r:id="rId4" display="https://www.parlament.al/Files/ProjektLigje/20210622125933MARREVESHJE%20HUAJE,%20MARREVESHJE%20GARANCIE.pdf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2022-02-14T15:19:07Z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