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Investime Fakt në Forca Luftimi" sheetId="1" r:id="rId1"/>
    <sheet name="FL shpenzime" sheetId="2" r:id="rId2"/>
  </sheets>
  <definedNames/>
  <calcPr fullCalcOnLoad="1"/>
</workbook>
</file>

<file path=xl/sharedStrings.xml><?xml version="1.0" encoding="utf-8"?>
<sst xmlns="http://schemas.openxmlformats.org/spreadsheetml/2006/main" count="138" uniqueCount="70">
  <si>
    <t>Nr.</t>
  </si>
  <si>
    <t>Përshkrimi</t>
  </si>
  <si>
    <t>Vlera</t>
  </si>
  <si>
    <t>Viti</t>
  </si>
  <si>
    <t>Rikonstruksion nyje sanitare Rinas</t>
  </si>
  <si>
    <t>8-mujori 2018</t>
  </si>
  <si>
    <t>Pajisje te komunikimit taktik me radio  (nje kanaleshe) per grup batalio</t>
  </si>
  <si>
    <t>Sisteme dhe Infrastrukture TIK per Repartin Ushtarak Nr. 6640 Tirane</t>
  </si>
  <si>
    <t>Pajisje individuale ekuipazhi fluturues Helmeta, NVG, Set Mbijetes, Jelek etj</t>
  </si>
  <si>
    <t>Sinjalistika detare dhe rilevim batimetrik detare</t>
  </si>
  <si>
    <t>Armatim i Lehtë Municion dhe Aksesor</t>
  </si>
  <si>
    <t>Rikonstruksion i depove të armatim -municionit Zall Herr</t>
  </si>
  <si>
    <t>Hapje pusesh për Forcën Tokësore</t>
  </si>
  <si>
    <t>Thellim i Kanalit të Basenit anijeve, Kepi Palit,Rikonstruksion I Limanit</t>
  </si>
  <si>
    <t>Blerje Helikopterë Transporti Shumë rolësh</t>
  </si>
  <si>
    <t>Blerje Armatim, Municion, pajisje dhe makineri për Forcat e Armatosura</t>
  </si>
  <si>
    <t>Rikonstruksion godine 2 katëshe blloku mensë-kuzhine, Babrru</t>
  </si>
  <si>
    <t>Porta Hyrëse dhe Infrastrukturë e brendshme rrugore në garnizionin Zall Herr</t>
  </si>
  <si>
    <t>Ndërtim depo karburanti Vau Dejës Shkodër</t>
  </si>
  <si>
    <t>Rikonstruksion distributor karburanti bazës P. Liman</t>
  </si>
  <si>
    <t>Ndërtim depo karburanti dhe parku  automjetesh garnizoni plepa</t>
  </si>
  <si>
    <t>Rrethimi I bazës detare të Kepit të Palit</t>
  </si>
  <si>
    <t>Kamera, ndriçim hangari, rrethimi I repartit ushtarak Farkë</t>
  </si>
  <si>
    <t>Rikonstruksion mensë dhe ngrehinë pilotësh në Farkë</t>
  </si>
  <si>
    <t>Përmirësim  sistemit të vëzhgimit të hapsirës detare</t>
  </si>
  <si>
    <t>Hangarë për helikopterët në Farkë</t>
  </si>
  <si>
    <t>Armatim i Lehtë Municion dhe Aksesor, Makineri dhe Pajisje</t>
  </si>
  <si>
    <t>Armatim I Lehtë Municion, Makineri dhe Pajisje</t>
  </si>
  <si>
    <t>Armatim I Lehtë,Municion dhe Pajisje e Makineri për Forcat e Armatosura</t>
  </si>
  <si>
    <t>Rikostruksion I depove të A-M Zall Herr</t>
  </si>
  <si>
    <t>Infrastruktura në venddislokimi e radarit (Maja e Mides)</t>
  </si>
  <si>
    <t>Sistemi Komunikimit Tokë Ajër/ G-A-G</t>
  </si>
  <si>
    <t>Forca Tokësore në gatishmëri dhe operacionale</t>
  </si>
  <si>
    <t>Kontigjent Ushtarake në mision paqeruajtëse jashtë vendit</t>
  </si>
  <si>
    <t>Forca Detare në gatishmëri dhe operacionale</t>
  </si>
  <si>
    <t>Hangare për helikopterët në Farkë</t>
  </si>
  <si>
    <t xml:space="preserve">Forca Ajrore në gatishmëri dhe operacionale </t>
  </si>
  <si>
    <t>Total</t>
  </si>
  <si>
    <t>Institucioni</t>
  </si>
  <si>
    <t>Ministria e Mbrojtjes</t>
  </si>
  <si>
    <t>Rep.Usht. Nr.1001-Tirane</t>
  </si>
  <si>
    <t>Rep.Usht.Nr.2001-Durres</t>
  </si>
  <si>
    <t>Rep.Usht. Nr.3001-Tirane</t>
  </si>
  <si>
    <t>Rep.Usht.Nr.3001-Tirane</t>
  </si>
  <si>
    <t>Reparti Ushtarak Nr.1001 Tirane</t>
  </si>
  <si>
    <t xml:space="preserve">Reparti Ushtarak Nr.3001 Tirane </t>
  </si>
  <si>
    <t xml:space="preserve">Reparti Ushtarak Nr.2001 Durres </t>
  </si>
  <si>
    <t>Sistemi i Integruar i vëzhgimit të hapsirës Ajrore RSH (SIVHA)</t>
  </si>
  <si>
    <t>Rinovim i kullave të 8 Fenerëve detarë</t>
  </si>
  <si>
    <t>2021 Plan</t>
  </si>
  <si>
    <t>2022 Plan</t>
  </si>
  <si>
    <t>Shpenzimet për Forcat e Luftimit</t>
  </si>
  <si>
    <t>Ndryshimi vjetor në % (shpenzime FL)</t>
  </si>
  <si>
    <t>Pesha FL në shpenzimet totale për mbrojtjen</t>
  </si>
  <si>
    <t>Tabela 1: Pesha e shpenzimeve për Forcat e Luftimit në shpenzimet totale të mbrojtjes (në mijë lekë dhe në %) 2015-2022</t>
  </si>
  <si>
    <t>Grafik 1: Pesha e shpenzimeve për Forcat e Luftimit në shpenzimet totale të mbrojtjes (në mijë lekë dhe në %) 2015-2022</t>
  </si>
  <si>
    <t>Kategori</t>
  </si>
  <si>
    <t>Armatime</t>
  </si>
  <si>
    <t xml:space="preserve">Armatime </t>
  </si>
  <si>
    <t>Sinjalistikë dhe Aksesorë Luftimi</t>
  </si>
  <si>
    <t xml:space="preserve">Infrastrukturë </t>
  </si>
  <si>
    <t>Infrastrukturë</t>
  </si>
  <si>
    <t>Vlera Totale</t>
  </si>
  <si>
    <t>Grafik 1: Investime total sipas Kategorive të Forcave të Luftimit, në mijë Lekë</t>
  </si>
  <si>
    <t>Tabela 2: Investime total sipas Kategorive të Forcave të Luftimit, në mijë Lekë</t>
  </si>
  <si>
    <t>Përpunoi dhe Komente: Open Data Albania</t>
  </si>
  <si>
    <t>Pajisje të komunikimit taktik me radio një kanalëshe për grup batalionin</t>
  </si>
  <si>
    <r>
      <rPr>
        <b/>
        <sz val="11"/>
        <color indexed="8"/>
        <rFont val="Calibri"/>
        <family val="2"/>
      </rPr>
      <t>Burimi:</t>
    </r>
    <r>
      <rPr>
        <sz val="11"/>
        <color theme="1"/>
        <rFont val="Calibri"/>
        <family val="2"/>
      </rPr>
      <t xml:space="preserve"> Ministria e Mbrojtjes (2022), Raporte Monitorimi ndër vite
Ministria e Finacave dhe Ekonomisë, Projektbuxhete</t>
    </r>
  </si>
  <si>
    <t>Shpenzimet totale për Mbrojtjen</t>
  </si>
  <si>
    <t>Tabela 1: Investimet në Forcat e Luftimit, Ministria e Mbrojtjes, 2015-2020, në mijë Lekë Armatime/Aksesor dhe Infrastrutkure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</si>
</sst>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164" fontId="39" fillId="0" borderId="14" xfId="42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/>
    </xf>
    <xf numFmtId="0" fontId="4" fillId="4" borderId="10" xfId="55" applyFont="1" applyFill="1" applyBorder="1" applyAlignment="1">
      <alignment horizontal="left" wrapText="1"/>
      <protection/>
    </xf>
    <xf numFmtId="0" fontId="41" fillId="0" borderId="10" xfId="0" applyNumberFormat="1" applyFont="1" applyFill="1" applyBorder="1" applyAlignment="1">
      <alignment horizontal="center" wrapText="1"/>
    </xf>
    <xf numFmtId="165" fontId="0" fillId="0" borderId="10" xfId="58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39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9" fontId="0" fillId="0" borderId="10" xfId="58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58" applyNumberFormat="1" applyFont="1" applyBorder="1" applyAlignment="1">
      <alignment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horizontal="center"/>
    </xf>
    <xf numFmtId="43" fontId="0" fillId="0" borderId="10" xfId="42" applyFont="1" applyBorder="1" applyAlignment="1">
      <alignment/>
    </xf>
    <xf numFmtId="4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58" applyNumberFormat="1" applyFont="1" applyBorder="1" applyAlignment="1">
      <alignment/>
    </xf>
    <xf numFmtId="165" fontId="0" fillId="0" borderId="0" xfId="58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34" borderId="10" xfId="0" applyFont="1" applyFill="1" applyBorder="1" applyAlignment="1">
      <alignment/>
    </xf>
    <xf numFmtId="164" fontId="21" fillId="34" borderId="10" xfId="42" applyNumberFormat="1" applyFont="1" applyFill="1" applyBorder="1" applyAlignment="1">
      <alignment/>
    </xf>
    <xf numFmtId="0" fontId="22" fillId="34" borderId="18" xfId="0" applyFont="1" applyFill="1" applyBorder="1" applyAlignment="1">
      <alignment/>
    </xf>
    <xf numFmtId="164" fontId="22" fillId="34" borderId="18" xfId="42" applyNumberFormat="1" applyFont="1" applyFill="1" applyBorder="1" applyAlignment="1">
      <alignment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ati_permbledhese_Investimet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.09725"/>
          <c:w val="0.495"/>
          <c:h val="0.801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'Investime Fakt në Forca Luftimi'!$K$7:$K$9</c:f>
              <c:strCache/>
            </c:strRef>
          </c:cat>
          <c:val>
            <c:numRef>
              <c:f>'Investime Fakt në Forca Luftimi'!$L$7:$L$9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25"/>
          <c:w val="0.99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'FL shpenzime'!$B$7</c:f>
              <c:strCache>
                <c:ptCount val="1"/>
                <c:pt idx="0">
                  <c:v>Shpenzimet për Forcat e Luftimit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shpenzime'!$D$6:$J$6</c:f>
              <c:strCache/>
            </c:strRef>
          </c:cat>
          <c:val>
            <c:numRef>
              <c:f>'FL shpenzime'!$D$7:$J$7</c:f>
              <c:numCache/>
            </c:numRef>
          </c:val>
        </c:ser>
        <c:gapWidth val="219"/>
        <c:axId val="16270443"/>
        <c:axId val="12216260"/>
      </c:barChart>
      <c:lineChart>
        <c:grouping val="standard"/>
        <c:varyColors val="0"/>
        <c:ser>
          <c:idx val="2"/>
          <c:order val="1"/>
          <c:tx>
            <c:strRef>
              <c:f>'FL shpenzime'!$B$9</c:f>
              <c:strCache>
                <c:ptCount val="1"/>
                <c:pt idx="0">
                  <c:v>Pesha FL në shpenzimet totale për mbrojtjen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'FL shpenzime'!$D$6:$J$6</c:f>
              <c:strCache/>
            </c:strRef>
          </c:cat>
          <c:val>
            <c:numRef>
              <c:f>'FL shpenzime'!$D$9:$J$9</c:f>
              <c:numCache/>
            </c:numRef>
          </c:val>
          <c:smooth val="0"/>
        </c:ser>
        <c:axId val="42837477"/>
        <c:axId val="49992974"/>
      </c:line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216260"/>
        <c:crosses val="autoZero"/>
        <c:auto val="1"/>
        <c:lblOffset val="100"/>
        <c:tickLblSkip val="1"/>
        <c:noMultiLvlLbl val="0"/>
      </c:catAx>
      <c:valAx>
        <c:axId val="122162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70443"/>
        <c:crossesAt val="1"/>
        <c:crossBetween val="between"/>
        <c:dispUnits/>
      </c:valAx>
      <c:catAx>
        <c:axId val="42837477"/>
        <c:scaling>
          <c:orientation val="minMax"/>
        </c:scaling>
        <c:axPos val="b"/>
        <c:delete val="1"/>
        <c:majorTickMark val="out"/>
        <c:minorTickMark val="none"/>
        <c:tickLblPos val="none"/>
        <c:crossAx val="49992974"/>
        <c:crosses val="autoZero"/>
        <c:auto val="1"/>
        <c:lblOffset val="100"/>
        <c:tickLblSkip val="1"/>
        <c:noMultiLvlLbl val="0"/>
      </c:catAx>
      <c:valAx>
        <c:axId val="49992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374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25"/>
          <c:y val="0.90725"/>
          <c:w val="0.736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5</xdr:row>
      <xdr:rowOff>0</xdr:rowOff>
    </xdr:from>
    <xdr:to>
      <xdr:col>20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7392650" y="952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0</xdr:rowOff>
    </xdr:from>
    <xdr:to>
      <xdr:col>22</xdr:col>
      <xdr:colOff>257175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363325" y="952500"/>
        <a:ext cx="6943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G43" totalsRowShown="0">
  <autoFilter ref="B6:G43"/>
  <tableColumns count="6">
    <tableColumn id="1" name="Nr."/>
    <tableColumn id="5" name="Institucioni"/>
    <tableColumn id="2" name="Përshkrimi"/>
    <tableColumn id="3" name="Vlera"/>
    <tableColumn id="4" name="Viti"/>
    <tableColumn id="6" name="Kategor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7"/>
  <sheetViews>
    <sheetView tabSelected="1" zoomScalePageLayoutView="0" workbookViewId="0" topLeftCell="A9">
      <selection activeCell="G2" sqref="G2"/>
    </sheetView>
  </sheetViews>
  <sheetFormatPr defaultColWidth="9.140625" defaultRowHeight="15"/>
  <cols>
    <col min="2" max="2" width="5.421875" style="0" customWidth="1"/>
    <col min="3" max="3" width="23.7109375" style="0" customWidth="1"/>
    <col min="4" max="4" width="61.00390625" style="0" customWidth="1"/>
    <col min="5" max="5" width="14.7109375" style="2" bestFit="1" customWidth="1"/>
    <col min="6" max="6" width="21.8515625" style="0" customWidth="1"/>
    <col min="7" max="7" width="33.00390625" style="25" customWidth="1"/>
    <col min="11" max="11" width="29.140625" style="0" customWidth="1"/>
    <col min="12" max="12" width="26.140625" style="0" customWidth="1"/>
  </cols>
  <sheetData>
    <row r="4" spans="2:15" ht="15">
      <c r="B4" s="11" t="s">
        <v>69</v>
      </c>
      <c r="C4" s="11"/>
      <c r="J4" s="11"/>
      <c r="K4" s="11" t="s">
        <v>64</v>
      </c>
      <c r="O4" s="11" t="s">
        <v>63</v>
      </c>
    </row>
    <row r="6" spans="2:12" ht="15">
      <c r="B6" s="5" t="s">
        <v>0</v>
      </c>
      <c r="C6" s="5" t="s">
        <v>38</v>
      </c>
      <c r="D6" s="6" t="s">
        <v>1</v>
      </c>
      <c r="E6" s="7" t="s">
        <v>2</v>
      </c>
      <c r="F6" s="8" t="s">
        <v>3</v>
      </c>
      <c r="G6" s="26" t="s">
        <v>56</v>
      </c>
      <c r="K6" s="1"/>
      <c r="L6" s="29" t="s">
        <v>62</v>
      </c>
    </row>
    <row r="7" spans="2:12" ht="15">
      <c r="B7" s="3">
        <v>1</v>
      </c>
      <c r="C7" s="3" t="s">
        <v>39</v>
      </c>
      <c r="D7" s="36" t="s">
        <v>10</v>
      </c>
      <c r="E7" s="37">
        <v>95401</v>
      </c>
      <c r="F7" s="4">
        <v>2015</v>
      </c>
      <c r="G7" s="40" t="s">
        <v>58</v>
      </c>
      <c r="K7" s="1" t="s">
        <v>57</v>
      </c>
      <c r="L7" s="27">
        <f>SUMIF(G7:G42,'Investime Fakt në Forca Luftimi'!$G7,E7:E42)</f>
        <v>5899132</v>
      </c>
    </row>
    <row r="8" spans="2:12" ht="15">
      <c r="B8" s="3">
        <v>2</v>
      </c>
      <c r="C8" s="3" t="s">
        <v>39</v>
      </c>
      <c r="D8" s="36" t="s">
        <v>11</v>
      </c>
      <c r="E8" s="37">
        <v>25893</v>
      </c>
      <c r="F8" s="4">
        <v>2015</v>
      </c>
      <c r="G8" s="40" t="s">
        <v>60</v>
      </c>
      <c r="K8" s="1" t="s">
        <v>61</v>
      </c>
      <c r="L8" s="27">
        <f>SUMIF(G7:G42,'Investime Fakt në Forca Luftimi'!$G8,E7:E42)</f>
        <v>6228123</v>
      </c>
    </row>
    <row r="9" spans="2:12" ht="15">
      <c r="B9" s="3">
        <v>3</v>
      </c>
      <c r="C9" s="3" t="s">
        <v>39</v>
      </c>
      <c r="D9" s="36" t="s">
        <v>12</v>
      </c>
      <c r="E9" s="37">
        <v>2658</v>
      </c>
      <c r="F9" s="4">
        <v>2015</v>
      </c>
      <c r="G9" s="40" t="s">
        <v>60</v>
      </c>
      <c r="K9" s="1" t="s">
        <v>59</v>
      </c>
      <c r="L9" s="27">
        <f>SUMIF(G7:G42,G11,E7:E42)</f>
        <v>1490105</v>
      </c>
    </row>
    <row r="10" spans="2:12" ht="15">
      <c r="B10" s="3">
        <v>4</v>
      </c>
      <c r="C10" s="3" t="s">
        <v>39</v>
      </c>
      <c r="D10" s="36" t="s">
        <v>13</v>
      </c>
      <c r="E10" s="37">
        <v>19686</v>
      </c>
      <c r="F10" s="4">
        <v>2015</v>
      </c>
      <c r="G10" s="40" t="s">
        <v>60</v>
      </c>
      <c r="K10" s="20" t="s">
        <v>37</v>
      </c>
      <c r="L10" s="28">
        <f>SUM(L7:L9)</f>
        <v>13617360</v>
      </c>
    </row>
    <row r="11" spans="2:12" ht="15">
      <c r="B11" s="3">
        <v>5</v>
      </c>
      <c r="C11" s="3" t="s">
        <v>39</v>
      </c>
      <c r="D11" s="36" t="s">
        <v>14</v>
      </c>
      <c r="E11" s="37">
        <v>892667</v>
      </c>
      <c r="F11" s="4">
        <v>2015</v>
      </c>
      <c r="G11" s="40" t="s">
        <v>59</v>
      </c>
      <c r="K11" s="1"/>
      <c r="L11" s="1"/>
    </row>
    <row r="12" spans="2:7" ht="15">
      <c r="B12" s="3">
        <v>6</v>
      </c>
      <c r="C12" s="3" t="s">
        <v>40</v>
      </c>
      <c r="D12" s="36" t="s">
        <v>15</v>
      </c>
      <c r="E12" s="37">
        <v>1105995</v>
      </c>
      <c r="F12" s="4">
        <v>2016</v>
      </c>
      <c r="G12" s="40" t="s">
        <v>58</v>
      </c>
    </row>
    <row r="13" spans="2:7" ht="15">
      <c r="B13" s="3">
        <v>7</v>
      </c>
      <c r="C13" s="3" t="s">
        <v>40</v>
      </c>
      <c r="D13" s="36" t="s">
        <v>11</v>
      </c>
      <c r="E13" s="37">
        <v>30894</v>
      </c>
      <c r="F13" s="4">
        <v>2016</v>
      </c>
      <c r="G13" s="40" t="s">
        <v>60</v>
      </c>
    </row>
    <row r="14" spans="2:7" ht="15">
      <c r="B14" s="3">
        <v>8</v>
      </c>
      <c r="C14" s="3" t="s">
        <v>40</v>
      </c>
      <c r="D14" s="36" t="s">
        <v>16</v>
      </c>
      <c r="E14" s="37">
        <v>11403</v>
      </c>
      <c r="F14" s="4">
        <v>2016</v>
      </c>
      <c r="G14" s="40" t="s">
        <v>60</v>
      </c>
    </row>
    <row r="15" spans="2:7" ht="15">
      <c r="B15" s="3">
        <v>9</v>
      </c>
      <c r="C15" s="3" t="s">
        <v>40</v>
      </c>
      <c r="D15" s="36" t="s">
        <v>17</v>
      </c>
      <c r="E15" s="37">
        <v>25317</v>
      </c>
      <c r="F15" s="4">
        <v>2016</v>
      </c>
      <c r="G15" s="40" t="s">
        <v>60</v>
      </c>
    </row>
    <row r="16" spans="2:7" ht="15">
      <c r="B16" s="3">
        <v>10</v>
      </c>
      <c r="C16" s="3" t="s">
        <v>40</v>
      </c>
      <c r="D16" s="36" t="s">
        <v>18</v>
      </c>
      <c r="E16" s="37">
        <v>15353</v>
      </c>
      <c r="F16" s="4">
        <v>2016</v>
      </c>
      <c r="G16" s="40" t="s">
        <v>60</v>
      </c>
    </row>
    <row r="17" spans="2:7" ht="15">
      <c r="B17" s="3">
        <v>11</v>
      </c>
      <c r="C17" s="3" t="s">
        <v>40</v>
      </c>
      <c r="D17" s="36" t="s">
        <v>19</v>
      </c>
      <c r="E17" s="37">
        <v>12458</v>
      </c>
      <c r="F17" s="4">
        <v>2016</v>
      </c>
      <c r="G17" s="40" t="s">
        <v>60</v>
      </c>
    </row>
    <row r="18" spans="2:7" ht="15">
      <c r="B18" s="3">
        <v>12</v>
      </c>
      <c r="C18" s="3" t="s">
        <v>41</v>
      </c>
      <c r="D18" s="36" t="s">
        <v>48</v>
      </c>
      <c r="E18" s="37">
        <v>6472</v>
      </c>
      <c r="F18" s="4">
        <v>2016</v>
      </c>
      <c r="G18" s="40" t="s">
        <v>60</v>
      </c>
    </row>
    <row r="19" spans="2:7" ht="15">
      <c r="B19" s="3">
        <v>13</v>
      </c>
      <c r="C19" s="3" t="s">
        <v>41</v>
      </c>
      <c r="D19" s="36" t="s">
        <v>20</v>
      </c>
      <c r="E19" s="37">
        <v>15165</v>
      </c>
      <c r="F19" s="4">
        <v>2016</v>
      </c>
      <c r="G19" s="40" t="s">
        <v>60</v>
      </c>
    </row>
    <row r="20" spans="2:7" ht="15">
      <c r="B20" s="3">
        <v>14</v>
      </c>
      <c r="C20" s="3" t="s">
        <v>41</v>
      </c>
      <c r="D20" s="36" t="s">
        <v>21</v>
      </c>
      <c r="E20" s="37">
        <v>14773</v>
      </c>
      <c r="F20" s="4">
        <v>2016</v>
      </c>
      <c r="G20" s="40" t="s">
        <v>60</v>
      </c>
    </row>
    <row r="21" spans="2:7" ht="15">
      <c r="B21" s="3">
        <v>15</v>
      </c>
      <c r="C21" s="3" t="s">
        <v>42</v>
      </c>
      <c r="D21" s="36" t="s">
        <v>22</v>
      </c>
      <c r="E21" s="37">
        <v>24600</v>
      </c>
      <c r="F21" s="4">
        <v>2016</v>
      </c>
      <c r="G21" s="40" t="s">
        <v>60</v>
      </c>
    </row>
    <row r="22" spans="2:7" ht="15">
      <c r="B22" s="3">
        <v>16</v>
      </c>
      <c r="C22" s="3" t="s">
        <v>42</v>
      </c>
      <c r="D22" s="36" t="s">
        <v>4</v>
      </c>
      <c r="E22" s="37">
        <v>5305</v>
      </c>
      <c r="F22" s="4">
        <v>2016</v>
      </c>
      <c r="G22" s="40" t="s">
        <v>60</v>
      </c>
    </row>
    <row r="23" spans="2:7" ht="15">
      <c r="B23" s="3">
        <v>17</v>
      </c>
      <c r="C23" s="3" t="s">
        <v>42</v>
      </c>
      <c r="D23" s="36" t="s">
        <v>23</v>
      </c>
      <c r="E23" s="37">
        <v>15000</v>
      </c>
      <c r="F23" s="4">
        <v>2016</v>
      </c>
      <c r="G23" s="40" t="s">
        <v>60</v>
      </c>
    </row>
    <row r="24" spans="2:7" ht="15">
      <c r="B24" s="3">
        <v>18</v>
      </c>
      <c r="C24" s="3" t="s">
        <v>41</v>
      </c>
      <c r="D24" s="36" t="s">
        <v>24</v>
      </c>
      <c r="E24" s="37">
        <v>37800</v>
      </c>
      <c r="F24" s="4">
        <v>2017</v>
      </c>
      <c r="G24" s="40" t="s">
        <v>60</v>
      </c>
    </row>
    <row r="25" spans="2:7" ht="15">
      <c r="B25" s="3">
        <v>19</v>
      </c>
      <c r="C25" s="12" t="s">
        <v>43</v>
      </c>
      <c r="D25" s="36" t="s">
        <v>47</v>
      </c>
      <c r="E25" s="37">
        <v>1011085</v>
      </c>
      <c r="F25" s="4" t="s">
        <v>5</v>
      </c>
      <c r="G25" s="40" t="s">
        <v>60</v>
      </c>
    </row>
    <row r="26" spans="2:7" ht="15">
      <c r="B26" s="3">
        <v>20</v>
      </c>
      <c r="C26" s="12" t="s">
        <v>43</v>
      </c>
      <c r="D26" s="36" t="s">
        <v>25</v>
      </c>
      <c r="E26" s="37">
        <v>95000</v>
      </c>
      <c r="F26" s="4" t="s">
        <v>5</v>
      </c>
      <c r="G26" s="40" t="s">
        <v>60</v>
      </c>
    </row>
    <row r="27" spans="2:7" ht="12.75" customHeight="1">
      <c r="B27" s="3">
        <v>21</v>
      </c>
      <c r="C27" s="13" t="s">
        <v>44</v>
      </c>
      <c r="D27" s="36" t="s">
        <v>26</v>
      </c>
      <c r="E27" s="37">
        <v>27710</v>
      </c>
      <c r="F27" s="4" t="s">
        <v>5</v>
      </c>
      <c r="G27" s="40" t="s">
        <v>58</v>
      </c>
    </row>
    <row r="28" spans="2:7" ht="14.25" customHeight="1">
      <c r="B28" s="3">
        <v>22</v>
      </c>
      <c r="C28" s="13" t="s">
        <v>44</v>
      </c>
      <c r="D28" s="36" t="s">
        <v>27</v>
      </c>
      <c r="E28" s="37">
        <f>4189872-E27-E12-E7</f>
        <v>2960766</v>
      </c>
      <c r="F28" s="4">
        <v>2019</v>
      </c>
      <c r="G28" s="40" t="s">
        <v>58</v>
      </c>
    </row>
    <row r="29" spans="2:7" ht="15" customHeight="1">
      <c r="B29" s="3">
        <v>23</v>
      </c>
      <c r="C29" s="13" t="s">
        <v>44</v>
      </c>
      <c r="D29" s="36" t="s">
        <v>6</v>
      </c>
      <c r="E29" s="37">
        <v>92966</v>
      </c>
      <c r="F29" s="4">
        <v>2019</v>
      </c>
      <c r="G29" s="40" t="s">
        <v>59</v>
      </c>
    </row>
    <row r="30" spans="2:7" ht="17.25" customHeight="1">
      <c r="B30" s="3">
        <v>24</v>
      </c>
      <c r="C30" s="13" t="s">
        <v>44</v>
      </c>
      <c r="D30" s="36" t="s">
        <v>7</v>
      </c>
      <c r="E30" s="37">
        <v>25539</v>
      </c>
      <c r="F30" s="4">
        <v>2019</v>
      </c>
      <c r="G30" s="40" t="s">
        <v>60</v>
      </c>
    </row>
    <row r="31" spans="2:7" ht="15" customHeight="1">
      <c r="B31" s="3">
        <v>25</v>
      </c>
      <c r="C31" s="13" t="s">
        <v>44</v>
      </c>
      <c r="D31" s="36" t="s">
        <v>28</v>
      </c>
      <c r="E31" s="37">
        <v>1709260</v>
      </c>
      <c r="F31" s="4">
        <v>2020</v>
      </c>
      <c r="G31" s="40" t="s">
        <v>58</v>
      </c>
    </row>
    <row r="32" spans="2:7" ht="15.75" customHeight="1">
      <c r="B32" s="3">
        <v>26</v>
      </c>
      <c r="C32" s="13" t="s">
        <v>44</v>
      </c>
      <c r="D32" s="36" t="s">
        <v>29</v>
      </c>
      <c r="E32" s="37">
        <v>41895</v>
      </c>
      <c r="F32" s="4">
        <v>2020</v>
      </c>
      <c r="G32" s="40" t="s">
        <v>60</v>
      </c>
    </row>
    <row r="33" spans="2:7" ht="15" customHeight="1">
      <c r="B33" s="3">
        <v>27</v>
      </c>
      <c r="C33" s="13" t="s">
        <v>44</v>
      </c>
      <c r="D33" s="36" t="s">
        <v>66</v>
      </c>
      <c r="E33" s="37">
        <v>430352</v>
      </c>
      <c r="F33" s="4">
        <v>2020</v>
      </c>
      <c r="G33" s="40" t="s">
        <v>59</v>
      </c>
    </row>
    <row r="34" spans="2:7" ht="24.75">
      <c r="B34" s="3">
        <v>28</v>
      </c>
      <c r="C34" s="13" t="s">
        <v>45</v>
      </c>
      <c r="D34" s="36" t="s">
        <v>8</v>
      </c>
      <c r="E34" s="37">
        <v>19359</v>
      </c>
      <c r="F34" s="4">
        <v>2020</v>
      </c>
      <c r="G34" s="40" t="s">
        <v>59</v>
      </c>
    </row>
    <row r="35" spans="2:7" ht="24.75">
      <c r="B35" s="3">
        <v>29</v>
      </c>
      <c r="C35" s="13" t="s">
        <v>45</v>
      </c>
      <c r="D35" s="36" t="s">
        <v>30</v>
      </c>
      <c r="E35" s="37">
        <v>72255</v>
      </c>
      <c r="F35" s="4">
        <v>2020</v>
      </c>
      <c r="G35" s="40" t="s">
        <v>60</v>
      </c>
    </row>
    <row r="36" spans="2:7" ht="24.75">
      <c r="B36" s="3">
        <v>30</v>
      </c>
      <c r="C36" s="13" t="s">
        <v>45</v>
      </c>
      <c r="D36" s="36" t="s">
        <v>31</v>
      </c>
      <c r="E36" s="37">
        <v>335435</v>
      </c>
      <c r="F36" s="4">
        <v>2020</v>
      </c>
      <c r="G36" s="40" t="s">
        <v>60</v>
      </c>
    </row>
    <row r="37" spans="2:7" ht="24.75">
      <c r="B37" s="3">
        <v>31</v>
      </c>
      <c r="C37" s="13" t="s">
        <v>45</v>
      </c>
      <c r="D37" s="36" t="s">
        <v>32</v>
      </c>
      <c r="E37" s="37">
        <v>1790439</v>
      </c>
      <c r="F37" s="4">
        <v>2020</v>
      </c>
      <c r="G37" s="40" t="s">
        <v>60</v>
      </c>
    </row>
    <row r="38" spans="2:7" ht="24.75">
      <c r="B38" s="3">
        <v>32</v>
      </c>
      <c r="C38" s="13" t="s">
        <v>45</v>
      </c>
      <c r="D38" s="36" t="s">
        <v>33</v>
      </c>
      <c r="E38" s="37">
        <v>739997</v>
      </c>
      <c r="F38" s="4">
        <v>2020</v>
      </c>
      <c r="G38" s="40" t="s">
        <v>60</v>
      </c>
    </row>
    <row r="39" spans="2:7" ht="24.75">
      <c r="B39" s="3">
        <v>33</v>
      </c>
      <c r="C39" s="13" t="s">
        <v>46</v>
      </c>
      <c r="D39" s="36" t="s">
        <v>34</v>
      </c>
      <c r="E39" s="37">
        <v>994210</v>
      </c>
      <c r="F39" s="4">
        <v>2020</v>
      </c>
      <c r="G39" s="40" t="s">
        <v>60</v>
      </c>
    </row>
    <row r="40" spans="2:7" ht="15">
      <c r="B40" s="3">
        <v>34</v>
      </c>
      <c r="C40" s="3" t="s">
        <v>41</v>
      </c>
      <c r="D40" s="36" t="s">
        <v>9</v>
      </c>
      <c r="E40" s="37">
        <v>54761</v>
      </c>
      <c r="F40" s="4">
        <v>2020</v>
      </c>
      <c r="G40" s="40" t="s">
        <v>59</v>
      </c>
    </row>
    <row r="41" spans="2:7" ht="24.75">
      <c r="B41" s="3">
        <v>35</v>
      </c>
      <c r="C41" s="13" t="s">
        <v>45</v>
      </c>
      <c r="D41" s="36" t="s">
        <v>35</v>
      </c>
      <c r="E41" s="37">
        <v>34000</v>
      </c>
      <c r="F41" s="4">
        <v>2020</v>
      </c>
      <c r="G41" s="40" t="s">
        <v>60</v>
      </c>
    </row>
    <row r="42" spans="2:7" ht="24.75">
      <c r="B42" s="3">
        <v>36</v>
      </c>
      <c r="C42" s="13" t="s">
        <v>45</v>
      </c>
      <c r="D42" s="36" t="s">
        <v>36</v>
      </c>
      <c r="E42" s="37">
        <v>825491</v>
      </c>
      <c r="F42" s="4">
        <v>2020</v>
      </c>
      <c r="G42" s="40" t="s">
        <v>60</v>
      </c>
    </row>
    <row r="43" spans="2:7" ht="15">
      <c r="B43" s="9"/>
      <c r="C43" s="9"/>
      <c r="D43" s="38" t="s">
        <v>37</v>
      </c>
      <c r="E43" s="39">
        <f>SUM(E7:E42)</f>
        <v>13617360</v>
      </c>
      <c r="F43" s="10"/>
      <c r="G43" s="40"/>
    </row>
    <row r="45" spans="3:4" ht="15">
      <c r="C45" s="34" t="s">
        <v>67</v>
      </c>
      <c r="D45" s="35"/>
    </row>
    <row r="46" spans="3:4" ht="15">
      <c r="C46" s="35"/>
      <c r="D46" s="35"/>
    </row>
    <row r="47" ht="15">
      <c r="C47" s="11" t="s">
        <v>65</v>
      </c>
    </row>
  </sheetData>
  <sheetProtection/>
  <mergeCells count="1">
    <mergeCell ref="C45:D46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L14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38.28125" style="0" customWidth="1"/>
    <col min="3" max="3" width="18.57421875" style="0" customWidth="1"/>
    <col min="4" max="4" width="10.421875" style="0" bestFit="1" customWidth="1"/>
    <col min="5" max="5" width="12.140625" style="0" customWidth="1"/>
    <col min="6" max="6" width="14.28125" style="0" customWidth="1"/>
    <col min="7" max="7" width="12.421875" style="0" customWidth="1"/>
    <col min="8" max="8" width="14.7109375" style="0" customWidth="1"/>
    <col min="9" max="9" width="13.57421875" style="0" customWidth="1"/>
    <col min="10" max="10" width="15.57421875" style="0" customWidth="1"/>
    <col min="11" max="11" width="11.00390625" style="0" customWidth="1"/>
  </cols>
  <sheetData>
    <row r="3" ht="15">
      <c r="L3" t="s">
        <v>55</v>
      </c>
    </row>
    <row r="4" ht="15">
      <c r="B4" s="11" t="s">
        <v>54</v>
      </c>
    </row>
    <row r="6" spans="2:10" ht="15">
      <c r="B6" s="16"/>
      <c r="C6" s="17">
        <v>2015</v>
      </c>
      <c r="D6" s="17">
        <v>2016</v>
      </c>
      <c r="E6" s="17">
        <v>2017</v>
      </c>
      <c r="F6" s="17">
        <v>2018</v>
      </c>
      <c r="G6" s="17">
        <v>2019</v>
      </c>
      <c r="H6" s="17">
        <v>2020</v>
      </c>
      <c r="I6" s="18" t="s">
        <v>49</v>
      </c>
      <c r="J6" s="17" t="s">
        <v>50</v>
      </c>
    </row>
    <row r="7" spans="2:11" ht="15">
      <c r="B7" s="19" t="s">
        <v>51</v>
      </c>
      <c r="C7" s="22">
        <v>5612783</v>
      </c>
      <c r="D7" s="22">
        <v>5745000</v>
      </c>
      <c r="E7" s="22">
        <v>867000</v>
      </c>
      <c r="F7" s="22">
        <v>7683407</v>
      </c>
      <c r="G7" s="22">
        <v>8013534</v>
      </c>
      <c r="H7" s="22">
        <v>7123872</v>
      </c>
      <c r="I7" s="22">
        <v>8727500</v>
      </c>
      <c r="J7" s="22">
        <v>12601200</v>
      </c>
      <c r="K7" s="30"/>
    </row>
    <row r="8" spans="2:11" ht="15">
      <c r="B8" s="15" t="s">
        <v>68</v>
      </c>
      <c r="C8" s="23">
        <v>12280323</v>
      </c>
      <c r="D8" s="23">
        <v>7874381</v>
      </c>
      <c r="E8" s="23">
        <v>2121000</v>
      </c>
      <c r="F8" s="23">
        <v>20349275</v>
      </c>
      <c r="G8" s="23">
        <v>21669923</v>
      </c>
      <c r="H8" s="23">
        <v>21348084</v>
      </c>
      <c r="I8" s="23">
        <v>25238800</v>
      </c>
      <c r="J8" s="23">
        <v>32632805</v>
      </c>
      <c r="K8" s="31"/>
    </row>
    <row r="9" spans="2:11" ht="15">
      <c r="B9" s="15" t="s">
        <v>53</v>
      </c>
      <c r="C9" s="24">
        <f>C7/C8</f>
        <v>0.4570549976576349</v>
      </c>
      <c r="D9" s="24">
        <f>D7/D8</f>
        <v>0.729581156918874</v>
      </c>
      <c r="E9" s="24">
        <f aca="true" t="shared" si="0" ref="E9:J9">E7/E8</f>
        <v>0.4087694483734088</v>
      </c>
      <c r="F9" s="24">
        <f t="shared" si="0"/>
        <v>0.37757644928381967</v>
      </c>
      <c r="G9" s="24">
        <f t="shared" si="0"/>
        <v>0.36979983731368127</v>
      </c>
      <c r="H9" s="24">
        <f t="shared" si="0"/>
        <v>0.33370076677607224</v>
      </c>
      <c r="I9" s="24">
        <f t="shared" si="0"/>
        <v>0.34579694755693613</v>
      </c>
      <c r="J9" s="24">
        <f t="shared" si="0"/>
        <v>0.38615129775083695</v>
      </c>
      <c r="K9" s="32"/>
    </row>
    <row r="10" spans="2:11" ht="15">
      <c r="B10" s="1" t="s">
        <v>52</v>
      </c>
      <c r="C10" s="1"/>
      <c r="D10" s="21">
        <f>D7/C7</f>
        <v>1.023556406866255</v>
      </c>
      <c r="E10" s="14">
        <f>E7/D7-1</f>
        <v>-0.8490861618798955</v>
      </c>
      <c r="F10" s="14">
        <f>F7/E7-1</f>
        <v>7.862061130334487</v>
      </c>
      <c r="G10" s="14">
        <f>G7/F7-1</f>
        <v>0.042966225790199486</v>
      </c>
      <c r="H10" s="14">
        <f>H7/G7-1</f>
        <v>-0.11101993202998828</v>
      </c>
      <c r="I10" s="14">
        <f>I7/H7-1</f>
        <v>0.2251062343624366</v>
      </c>
      <c r="J10" s="14">
        <f>J7/I7-1</f>
        <v>0.44384989974219424</v>
      </c>
      <c r="K10" s="33"/>
    </row>
    <row r="12" spans="2:3" ht="15">
      <c r="B12" s="34" t="s">
        <v>67</v>
      </c>
      <c r="C12" s="35"/>
    </row>
    <row r="13" spans="2:3" ht="15">
      <c r="B13" s="35"/>
      <c r="C13" s="35"/>
    </row>
    <row r="14" ht="15">
      <c r="B14" s="11" t="s">
        <v>65</v>
      </c>
    </row>
  </sheetData>
  <sheetProtection/>
  <mergeCells count="1">
    <mergeCell ref="B12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2022-03-14T16:45:40Z</dcterms:modified>
  <cp:category/>
  <cp:version/>
  <cp:contentType/>
  <cp:contentStatus/>
</cp:coreProperties>
</file>