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Skenari Optimist" sheetId="1" r:id="rId1"/>
    <sheet name="Skenari Bazë" sheetId="2" r:id="rId2"/>
    <sheet name="Skenari pesimis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<sst xmlns="http://schemas.openxmlformats.org/spreadsheetml/2006/main" count="94" uniqueCount="38">
  <si>
    <r>
      <rPr>
        <b/>
        <sz val="11"/>
        <color indexed="8"/>
        <rFont val="Calibri"/>
        <family val="2"/>
      </rPr>
      <t>Average 2000-2008</t>
    </r>
  </si>
  <si>
    <r>
      <rPr>
        <b/>
        <sz val="11"/>
        <color indexed="8"/>
        <rFont val="Calibri"/>
        <family val="2"/>
      </rPr>
      <t>Albania</t>
    </r>
  </si>
  <si>
    <r>
      <rPr>
        <b/>
        <sz val="11"/>
        <color indexed="8"/>
        <rFont val="Calibri"/>
        <family val="2"/>
      </rPr>
      <t>EU</t>
    </r>
  </si>
  <si>
    <t xml:space="preserve"> </t>
  </si>
  <si>
    <r>
      <rPr>
        <b/>
        <sz val="11"/>
        <color indexed="8"/>
        <rFont val="Calibri"/>
        <family val="2"/>
      </rPr>
      <t>Year</t>
    </r>
  </si>
  <si>
    <r>
      <rPr>
        <b/>
        <sz val="11"/>
        <color indexed="8"/>
        <rFont val="Calibri"/>
        <family val="2"/>
      </rPr>
      <t>Country / Year</t>
    </r>
  </si>
  <si>
    <r>
      <rPr>
        <b/>
        <sz val="11"/>
        <color indexed="8"/>
        <rFont val="Calibri"/>
        <family val="2"/>
      </rPr>
      <t>After how many years</t>
    </r>
  </si>
  <si>
    <r>
      <rPr>
        <b/>
        <sz val="11"/>
        <color indexed="8"/>
        <rFont val="Calibri"/>
        <family val="2"/>
      </rPr>
      <t>Year of convergence</t>
    </r>
  </si>
  <si>
    <r>
      <rPr>
        <b/>
        <sz val="11"/>
        <color indexed="8"/>
        <rFont val="Calibri"/>
        <family val="2"/>
      </rPr>
      <t>Optimistic Scenario</t>
    </r>
  </si>
  <si>
    <r>
      <rPr>
        <b/>
        <sz val="11"/>
        <color indexed="8"/>
        <rFont val="Calibri"/>
        <family val="2"/>
      </rPr>
      <t>Convergence will be reached at the level of $ 73311.13</t>
    </r>
  </si>
  <si>
    <r>
      <rPr>
        <b/>
        <sz val="11"/>
        <color indexed="8"/>
        <rFont val="Calibri"/>
        <family val="2"/>
      </rPr>
      <t>Average</t>
    </r>
  </si>
  <si>
    <r>
      <rPr>
        <b/>
        <sz val="11"/>
        <color indexed="8"/>
        <rFont val="Calibri"/>
        <family val="2"/>
      </rPr>
      <t>Basic Scenario</t>
    </r>
  </si>
  <si>
    <r>
      <rPr>
        <sz val="11"/>
        <color indexed="8"/>
        <rFont val="Calibri"/>
        <family val="2"/>
      </rPr>
      <t>* The base year for calculation is 2020. So 58 years after 2020, convergence will be achieved</t>
    </r>
  </si>
  <si>
    <r>
      <rPr>
        <b/>
        <sz val="11"/>
        <color indexed="8"/>
        <rFont val="Calibri"/>
        <family val="2"/>
      </rPr>
      <t>Convergence will be reached at the level of $ 61195.19</t>
    </r>
  </si>
  <si>
    <r>
      <rPr>
        <b/>
        <sz val="11"/>
        <color indexed="8"/>
        <rFont val="Calibri"/>
        <family val="2"/>
      </rPr>
      <t>Table 1: Economic growth per capita of Albania and the EU, 2000-2008</t>
    </r>
  </si>
  <si>
    <r>
      <rPr>
        <b/>
        <sz val="11"/>
        <color indexed="8"/>
        <rFont val="Calibri"/>
        <family val="2"/>
      </rPr>
      <t>Source: World Bank, Statistical Database, https://databank.worldbank.org/reports.aspx?source=2&amp;series=NY.GDP.PCAP.CD&amp;country=</t>
    </r>
  </si>
  <si>
    <r>
      <rPr>
        <b/>
        <sz val="11"/>
        <color indexed="8"/>
        <rFont val="Calibri"/>
        <family val="2"/>
      </rPr>
      <t xml:space="preserve">Table 2: Per capita income level in $ </t>
    </r>
  </si>
  <si>
    <r>
      <rPr>
        <b/>
        <sz val="11"/>
        <color indexed="8"/>
        <rFont val="Calibri"/>
        <family val="2"/>
      </rPr>
      <t>Source: World Bank, Statistical Database, https://data.worldbank.org/indicator/NY.GDP.PCAP.CD?end=2020&amp;start=1960</t>
    </r>
  </si>
  <si>
    <r>
      <rPr>
        <b/>
        <sz val="11"/>
        <color indexed="8"/>
        <rFont val="Calibri"/>
        <family val="2"/>
      </rPr>
      <t>Table 1: Economic growth per capita of Albania and the EU, 2014-2020</t>
    </r>
  </si>
  <si>
    <r>
      <rPr>
        <b/>
        <sz val="11"/>
        <color indexed="8"/>
        <rFont val="Calibri"/>
        <family val="2"/>
      </rPr>
      <t>Average increase * (1)</t>
    </r>
  </si>
  <si>
    <r>
      <rPr>
        <b/>
        <sz val="11"/>
        <color indexed="8"/>
        <rFont val="Calibri"/>
        <family val="2"/>
      </rPr>
      <t>Convergence will be reached at the level of $ 96556.87</t>
    </r>
  </si>
  <si>
    <r>
      <rPr>
        <b/>
        <sz val="11"/>
        <color indexed="8"/>
        <rFont val="Calibri"/>
        <family val="2"/>
      </rPr>
      <t>* The base year for calculation is 2020. So about 40 years after 2020, convergence will be achieved</t>
    </r>
  </si>
  <si>
    <r>
      <rPr>
        <b/>
        <sz val="11"/>
        <color indexed="8"/>
        <rFont val="Calibri"/>
        <family val="2"/>
      </rPr>
      <t>* The base year for calculation is 2020. So 134 years after 2020, convergence will be achieved</t>
    </r>
  </si>
  <si>
    <r>
      <rPr>
        <b/>
        <sz val="11"/>
        <color indexed="8"/>
        <rFont val="Calibri"/>
        <family val="2"/>
      </rPr>
      <t>Chart 1: Per capita income convergence: Albania - EU, Pessimistic Scenario</t>
    </r>
  </si>
  <si>
    <r>
      <rPr>
        <b/>
        <sz val="11"/>
        <color indexed="8"/>
        <rFont val="Calibri"/>
        <family val="2"/>
      </rPr>
      <t>Chart 1: Convergence of per capita income: Albania - EU, Optimistic Scenario</t>
    </r>
  </si>
  <si>
    <r>
      <rPr>
        <b/>
        <sz val="11"/>
        <color indexed="8"/>
        <rFont val="Calibri"/>
        <family val="2"/>
      </rPr>
      <t>Pessimistic scenario</t>
    </r>
  </si>
  <si>
    <r>
      <rPr>
        <b/>
        <sz val="11"/>
        <color indexed="8"/>
        <rFont val="Calibri"/>
        <family val="2"/>
      </rPr>
      <t>Comments and analysis: Open Data Albania</t>
    </r>
  </si>
  <si>
    <r>
      <rPr>
        <b/>
        <sz val="11"/>
        <color indexed="8"/>
        <rFont val="Calibri"/>
        <family val="2"/>
      </rPr>
      <t xml:space="preserve">* (1): Average increase in per capita income divided by 100 and increased by 1. </t>
    </r>
  </si>
  <si>
    <r>
      <rPr>
        <b/>
        <sz val="11"/>
        <color indexed="8"/>
        <rFont val="Calibri"/>
        <family val="2"/>
      </rPr>
      <t>Year</t>
    </r>
  </si>
  <si>
    <r>
      <rPr>
        <b/>
        <sz val="11"/>
        <color indexed="8"/>
        <rFont val="Calibri"/>
        <family val="2"/>
      </rPr>
      <t>Albania</t>
    </r>
  </si>
  <si>
    <r>
      <rPr>
        <b/>
        <sz val="11"/>
        <color indexed="8"/>
        <rFont val="Calibri"/>
        <family val="2"/>
      </rPr>
      <t>EU</t>
    </r>
  </si>
  <si>
    <r>
      <rPr>
        <b/>
        <sz val="11"/>
        <color indexed="8"/>
        <rFont val="Calibri"/>
        <family val="2"/>
      </rPr>
      <t>Comments and analysis: Open Data Albania</t>
    </r>
  </si>
  <si>
    <t>Table 1: Albania's per capita income growth and the EU average, 2000-2020</t>
  </si>
  <si>
    <t>Table 3: Optimistic projection.  Approximation of per capita income, Albania and the EU</t>
  </si>
  <si>
    <t>Table 3: Basic projection.  Approximation of per capita income, Albania and the EU</t>
  </si>
  <si>
    <t>Table 3: Pessimistic projection.  Approximation of per capita income, Albania and the EU</t>
  </si>
  <si>
    <t>Source: World Bank, Statistical Database, https://databank.worldbank.org/reports.aspx?source=2&amp;series=NY.GDP.PCAP.CD&amp;country=</t>
  </si>
  <si>
    <t>Comments and analysis: Open Data Albania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</si>
</sst>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0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" fillId="18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12" borderId="0" xfId="0" applyFont="1" applyFill="1" applyAlignment="1">
      <alignment/>
    </xf>
    <xf numFmtId="0" fontId="1" fillId="12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Convergence of per capita income: Albania - EU, Optimistic Scenario</a:t>
            </a:r>
          </a:p>
        </c:rich>
      </c:tx>
      <c:layout>
        <c:manualLayout>
          <c:xMode val="factor"/>
          <c:yMode val="factor"/>
          <c:x val="-0.04575"/>
          <c:y val="-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075"/>
          <c:w val="0.81925"/>
          <c:h val="0.6935"/>
        </c:manualLayout>
      </c:layout>
      <c:scatterChart>
        <c:scatterStyle val="lineMarker"/>
        <c:varyColors val="0"/>
        <c:ser>
          <c:idx val="0"/>
          <c:order val="0"/>
          <c:tx>
            <c:v>EU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'[1]Sheet3'!$B$4:$F$4</c:f>
              <c:numCache>
                <c:ptCount val="5"/>
                <c:pt idx="0">
                  <c:v>34148.9</c:v>
                </c:pt>
                <c:pt idx="1">
                  <c:v>41356.0433959748</c:v>
                </c:pt>
                <c:pt idx="2">
                  <c:v>50084.25821533785</c:v>
                </c:pt>
                <c:pt idx="3">
                  <c:v>60654.56738602765</c:v>
                </c:pt>
                <c:pt idx="4">
                  <c:v>73455.74589461557</c:v>
                </c:pt>
              </c:numCache>
            </c:numRef>
          </c:xVal>
          <c:yVal>
            <c:numRef>
              <c:f>'[1]Sheet3'!$B$3:$Q$3</c:f>
              <c:numCache>
                <c:ptCount val="1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2078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  <c:pt idx="10">
                  <c:v>2110</c:v>
                </c:pt>
                <c:pt idx="11">
                  <c:v>2120</c:v>
                </c:pt>
                <c:pt idx="12">
                  <c:v>2130</c:v>
                </c:pt>
                <c:pt idx="13">
                  <c:v>2140</c:v>
                </c:pt>
                <c:pt idx="14">
                  <c:v>2150</c:v>
                </c:pt>
                <c:pt idx="15">
                  <c:v>2155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'[1]Sheet3'!$B$5:$F$5</c:f>
              <c:numCache>
                <c:ptCount val="5"/>
                <c:pt idx="0">
                  <c:v>5246.3</c:v>
                </c:pt>
                <c:pt idx="1">
                  <c:v>10160.636453837607</c:v>
                </c:pt>
                <c:pt idx="2">
                  <c:v>19678.351056373762</c:v>
                </c:pt>
                <c:pt idx="3">
                  <c:v>38111.53976989593</c:v>
                </c:pt>
                <c:pt idx="4">
                  <c:v>73811.54343020533</c:v>
                </c:pt>
              </c:numCache>
            </c:numRef>
          </c:xVal>
          <c:yVal>
            <c:numRef>
              <c:f>'[1]Sheet3'!$B$3:$Q$3</c:f>
              <c:numCache>
                <c:ptCount val="1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2078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  <c:pt idx="10">
                  <c:v>2110</c:v>
                </c:pt>
                <c:pt idx="11">
                  <c:v>2120</c:v>
                </c:pt>
                <c:pt idx="12">
                  <c:v>2130</c:v>
                </c:pt>
                <c:pt idx="13">
                  <c:v>2140</c:v>
                </c:pt>
                <c:pt idx="14">
                  <c:v>2150</c:v>
                </c:pt>
                <c:pt idx="15">
                  <c:v>2155</c:v>
                </c:pt>
              </c:numCache>
            </c:numRef>
          </c:yVal>
          <c:smooth val="0"/>
        </c:ser>
        <c:axId val="53945256"/>
        <c:axId val="15745257"/>
      </c:scatterChart>
      <c:valAx>
        <c:axId val="5394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/ capita (Euro)</a:t>
                </a:r>
              </a:p>
            </c:rich>
          </c:tx>
          <c:layout>
            <c:manualLayout>
              <c:xMode val="factor"/>
              <c:yMode val="factor"/>
              <c:x val="-0.008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45257"/>
        <c:crosses val="autoZero"/>
        <c:crossBetween val="midCat"/>
        <c:dispUnits/>
      </c:valAx>
      <c:valAx>
        <c:axId val="15745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452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2225"/>
          <c:w val="0.111"/>
          <c:h val="0.1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475"/>
          <c:y val="0.13725"/>
          <c:w val="0.81775"/>
          <c:h val="0.77"/>
        </c:manualLayout>
      </c:layout>
      <c:scatterChart>
        <c:scatterStyle val="lineMarker"/>
        <c:varyColors val="0"/>
        <c:ser>
          <c:idx val="0"/>
          <c:order val="0"/>
          <c:tx>
            <c:v>EU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'[1]Sheet3'!$B$7:$H$7</c:f>
              <c:numCache>
                <c:ptCount val="7"/>
                <c:pt idx="0">
                  <c:v>34148.9</c:v>
                </c:pt>
                <c:pt idx="1">
                  <c:v>37752.05877637313</c:v>
                </c:pt>
                <c:pt idx="2">
                  <c:v>41735.39826626133</c:v>
                </c:pt>
                <c:pt idx="3">
                  <c:v>46139.03254287074</c:v>
                </c:pt>
                <c:pt idx="4">
                  <c:v>51007.30824253339</c:v>
                </c:pt>
                <c:pt idx="5">
                  <c:v>56389.25115587039</c:v>
                </c:pt>
                <c:pt idx="6">
                  <c:v>61100.87991685566</c:v>
                </c:pt>
              </c:numCache>
            </c:numRef>
          </c:xVal>
          <c:yVal>
            <c:numRef>
              <c:f>'[1]Sheet3'!$B$3:$Q$3</c:f>
              <c:numCache>
                <c:ptCount val="1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2078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  <c:pt idx="10">
                  <c:v>2110</c:v>
                </c:pt>
                <c:pt idx="11">
                  <c:v>2120</c:v>
                </c:pt>
                <c:pt idx="12">
                  <c:v>2130</c:v>
                </c:pt>
                <c:pt idx="13">
                  <c:v>2140</c:v>
                </c:pt>
                <c:pt idx="14">
                  <c:v>2150</c:v>
                </c:pt>
                <c:pt idx="15">
                  <c:v>2155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'[1]Sheet3'!$B$8:$H$8</c:f>
              <c:numCache>
                <c:ptCount val="7"/>
                <c:pt idx="0">
                  <c:v>5246.3</c:v>
                </c:pt>
                <c:pt idx="1">
                  <c:v>8004.033239614647</c:v>
                </c:pt>
                <c:pt idx="2">
                  <c:v>12211.377180271073</c:v>
                </c:pt>
                <c:pt idx="3">
                  <c:v>18630.324009751905</c:v>
                </c:pt>
                <c:pt idx="4">
                  <c:v>28423.409381629925</c:v>
                </c:pt>
                <c:pt idx="5">
                  <c:v>43364.25928249256</c:v>
                </c:pt>
                <c:pt idx="6">
                  <c:v>60799.014847369624</c:v>
                </c:pt>
              </c:numCache>
            </c:numRef>
          </c:xVal>
          <c:yVal>
            <c:numRef>
              <c:f>'[1]Sheet3'!$B$3:$Q$3</c:f>
              <c:numCache>
                <c:ptCount val="1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2078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  <c:pt idx="10">
                  <c:v>2110</c:v>
                </c:pt>
                <c:pt idx="11">
                  <c:v>2120</c:v>
                </c:pt>
                <c:pt idx="12">
                  <c:v>2130</c:v>
                </c:pt>
                <c:pt idx="13">
                  <c:v>2140</c:v>
                </c:pt>
                <c:pt idx="14">
                  <c:v>2150</c:v>
                </c:pt>
                <c:pt idx="15">
                  <c:v>2155</c:v>
                </c:pt>
              </c:numCache>
            </c:numRef>
          </c:yVal>
          <c:smooth val="0"/>
        </c:ser>
        <c:axId val="7489586"/>
        <c:axId val="297411"/>
      </c:scatterChart>
      <c:valAx>
        <c:axId val="748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/ capita (Euro)</a:t>
                </a:r>
              </a:p>
            </c:rich>
          </c:tx>
          <c:layout>
            <c:manualLayout>
              <c:xMode val="factor"/>
              <c:yMode val="factor"/>
              <c:x val="-0.006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411"/>
        <c:crosses val="autoZero"/>
        <c:crossBetween val="midCat"/>
        <c:dispUnits/>
      </c:valAx>
      <c:valAx>
        <c:axId val="29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895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02"/>
          <c:w val="0.11175"/>
          <c:h val="0.1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-0.00825"/>
          <c:w val="0.818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EU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'[1]Sheet3'!$B$11:$Q$11</c:f>
              <c:numCache>
                <c:ptCount val="16"/>
                <c:pt idx="0">
                  <c:v>34148.9</c:v>
                </c:pt>
                <c:pt idx="1">
                  <c:v>36889.47280397626</c:v>
                </c:pt>
                <c:pt idx="2">
                  <c:v>39849.98649313168</c:v>
                </c:pt>
                <c:pt idx="3">
                  <c:v>43048.092119429995</c:v>
                </c:pt>
                <c:pt idx="4">
                  <c:v>46502.85729563111</c:v>
                </c:pt>
                <c:pt idx="5">
                  <c:v>50234.879879421394</c:v>
                </c:pt>
                <c:pt idx="6">
                  <c:v>53435.01701442717</c:v>
                </c:pt>
                <c:pt idx="7">
                  <c:v>54266.410781106555</c:v>
                </c:pt>
                <c:pt idx="8">
                  <c:v>58621.48662706661</c:v>
                </c:pt>
                <c:pt idx="9">
                  <c:v>63326.0730699329</c:v>
                </c:pt>
                <c:pt idx="10">
                  <c:v>68408.21959992571</c:v>
                </c:pt>
                <c:pt idx="11">
                  <c:v>73898.22678036176</c:v>
                </c:pt>
                <c:pt idx="12">
                  <c:v>79828.82690441642</c:v>
                </c:pt>
                <c:pt idx="13">
                  <c:v>86235.37915024489</c:v>
                </c:pt>
                <c:pt idx="14">
                  <c:v>93156.08039800815</c:v>
                </c:pt>
                <c:pt idx="15">
                  <c:v>96822.00503265375</c:v>
                </c:pt>
              </c:numCache>
            </c:numRef>
          </c:xVal>
          <c:yVal>
            <c:numRef>
              <c:f>'[1]Sheet3'!$B$3:$Q$3</c:f>
              <c:numCache>
                <c:ptCount val="1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2078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  <c:pt idx="10">
                  <c:v>2110</c:v>
                </c:pt>
                <c:pt idx="11">
                  <c:v>2120</c:v>
                </c:pt>
                <c:pt idx="12">
                  <c:v>2130</c:v>
                </c:pt>
                <c:pt idx="13">
                  <c:v>2140</c:v>
                </c:pt>
                <c:pt idx="14">
                  <c:v>2150</c:v>
                </c:pt>
                <c:pt idx="15">
                  <c:v>2155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'[1]Sheet3'!$B$12:$Q$12</c:f>
              <c:numCache>
                <c:ptCount val="16"/>
                <c:pt idx="0">
                  <c:v>5246.3</c:v>
                </c:pt>
                <c:pt idx="1">
                  <c:v>6513.266320200377</c:v>
                </c:pt>
                <c:pt idx="2">
                  <c:v>8086.201352926169</c:v>
                </c:pt>
                <c:pt idx="3">
                  <c:v>10038.995659869383</c:v>
                </c:pt>
                <c:pt idx="4">
                  <c:v>12463.384160277723</c:v>
                </c:pt>
                <c:pt idx="5">
                  <c:v>15473.255491842963</c:v>
                </c:pt>
                <c:pt idx="6">
                  <c:v>18396.62978385765</c:v>
                </c:pt>
                <c:pt idx="7">
                  <c:v>19210.002069816117</c:v>
                </c:pt>
                <c:pt idx="8">
                  <c:v>23849.16216996986</c:v>
                </c:pt>
                <c:pt idx="9">
                  <c:v>29608.66605544129</c:v>
                </c:pt>
                <c:pt idx="10">
                  <c:v>36759.073519426245</c:v>
                </c:pt>
                <c:pt idx="11">
                  <c:v>45636.283764910215</c:v>
                </c:pt>
                <c:pt idx="12">
                  <c:v>56657.31468370033</c:v>
                </c:pt>
                <c:pt idx="13">
                  <c:v>70339.89278583755</c:v>
                </c:pt>
                <c:pt idx="14">
                  <c:v>87326.77404046686</c:v>
                </c:pt>
                <c:pt idx="15">
                  <c:v>97301.66561489152</c:v>
                </c:pt>
              </c:numCache>
            </c:numRef>
          </c:xVal>
          <c:yVal>
            <c:numRef>
              <c:f>'[1]Sheet3'!$B$3:$Q$3</c:f>
              <c:numCache>
                <c:ptCount val="1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2078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  <c:pt idx="10">
                  <c:v>2110</c:v>
                </c:pt>
                <c:pt idx="11">
                  <c:v>2120</c:v>
                </c:pt>
                <c:pt idx="12">
                  <c:v>2130</c:v>
                </c:pt>
                <c:pt idx="13">
                  <c:v>2140</c:v>
                </c:pt>
                <c:pt idx="14">
                  <c:v>2150</c:v>
                </c:pt>
                <c:pt idx="15">
                  <c:v>2155</c:v>
                </c:pt>
              </c:numCache>
            </c:numRef>
          </c:yVal>
          <c:smooth val="0"/>
        </c:ser>
        <c:axId val="2676700"/>
        <c:axId val="24090301"/>
      </c:scatterChart>
      <c:valAx>
        <c:axId val="267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/ capita (Euro)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90301"/>
        <c:crosses val="autoZero"/>
        <c:crossBetween val="midCat"/>
        <c:dispUnits/>
      </c:valAx>
      <c:valAx>
        <c:axId val="2409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67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75"/>
          <c:y val="0.41325"/>
          <c:w val="0.09725"/>
          <c:h val="0.1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9525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8534400" y="4200525"/>
        <a:ext cx="54864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22</xdr:row>
      <xdr:rowOff>28575</xdr:rowOff>
    </xdr:from>
    <xdr:to>
      <xdr:col>24</xdr:col>
      <xdr:colOff>581025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9753600" y="4219575"/>
        <a:ext cx="54578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26</xdr:row>
      <xdr:rowOff>133350</xdr:rowOff>
    </xdr:from>
    <xdr:to>
      <xdr:col>28</xdr:col>
      <xdr:colOff>9525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1610975" y="5086350"/>
        <a:ext cx="54673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Downloads\MSHE\MSHE%20Semestri%201,%20Viti%201\El.%20i%20Ceshtjeve%20Soci\EKCS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3">
          <cell r="B3">
            <v>2020</v>
          </cell>
          <cell r="C3">
            <v>2030</v>
          </cell>
          <cell r="D3">
            <v>2040</v>
          </cell>
          <cell r="E3">
            <v>2050</v>
          </cell>
          <cell r="F3">
            <v>2060</v>
          </cell>
          <cell r="G3">
            <v>2070</v>
          </cell>
          <cell r="H3">
            <v>2078</v>
          </cell>
          <cell r="I3">
            <v>2080</v>
          </cell>
          <cell r="J3">
            <v>2090</v>
          </cell>
          <cell r="K3">
            <v>2100</v>
          </cell>
          <cell r="L3">
            <v>2110</v>
          </cell>
          <cell r="M3">
            <v>2120</v>
          </cell>
          <cell r="N3">
            <v>2130</v>
          </cell>
          <cell r="O3">
            <v>2140</v>
          </cell>
          <cell r="P3">
            <v>2150</v>
          </cell>
          <cell r="Q3">
            <v>2155</v>
          </cell>
        </row>
        <row r="4">
          <cell r="B4">
            <v>34148.9</v>
          </cell>
          <cell r="C4">
            <v>41356.0433959748</v>
          </cell>
          <cell r="D4">
            <v>50084.25821533785</v>
          </cell>
          <cell r="E4">
            <v>60654.56738602765</v>
          </cell>
          <cell r="F4">
            <v>73455.74589461557</v>
          </cell>
        </row>
        <row r="5">
          <cell r="B5">
            <v>5246.3</v>
          </cell>
          <cell r="C5">
            <v>10160.636453837607</v>
          </cell>
          <cell r="D5">
            <v>19678.351056373762</v>
          </cell>
          <cell r="E5">
            <v>38111.53976989593</v>
          </cell>
          <cell r="F5">
            <v>73811.54343020533</v>
          </cell>
        </row>
        <row r="7">
          <cell r="B7">
            <v>34148.9</v>
          </cell>
          <cell r="C7">
            <v>37752.05877637313</v>
          </cell>
          <cell r="D7">
            <v>41735.39826626133</v>
          </cell>
          <cell r="E7">
            <v>46139.03254287074</v>
          </cell>
          <cell r="F7">
            <v>51007.30824253339</v>
          </cell>
          <cell r="G7">
            <v>56389.25115587039</v>
          </cell>
          <cell r="H7">
            <v>61100.87991685566</v>
          </cell>
        </row>
        <row r="8">
          <cell r="B8">
            <v>5246.3</v>
          </cell>
          <cell r="C8">
            <v>8004.033239614647</v>
          </cell>
          <cell r="D8">
            <v>12211.377180271073</v>
          </cell>
          <cell r="E8">
            <v>18630.324009751905</v>
          </cell>
          <cell r="F8">
            <v>28423.409381629925</v>
          </cell>
          <cell r="G8">
            <v>43364.25928249256</v>
          </cell>
          <cell r="H8">
            <v>60799.014847369624</v>
          </cell>
        </row>
        <row r="11">
          <cell r="B11">
            <v>34148.9</v>
          </cell>
          <cell r="C11">
            <v>36889.47280397626</v>
          </cell>
          <cell r="D11">
            <v>39849.98649313168</v>
          </cell>
          <cell r="E11">
            <v>43048.092119429995</v>
          </cell>
          <cell r="F11">
            <v>46502.85729563111</v>
          </cell>
          <cell r="G11">
            <v>50234.879879421394</v>
          </cell>
          <cell r="H11">
            <v>53435.01701442717</v>
          </cell>
          <cell r="I11">
            <v>54266.410781106555</v>
          </cell>
          <cell r="J11">
            <v>58621.48662706661</v>
          </cell>
          <cell r="K11">
            <v>63326.0730699329</v>
          </cell>
          <cell r="L11">
            <v>68408.21959992571</v>
          </cell>
          <cell r="M11">
            <v>73898.22678036176</v>
          </cell>
          <cell r="N11">
            <v>79828.82690441642</v>
          </cell>
          <cell r="O11">
            <v>86235.37915024489</v>
          </cell>
          <cell r="P11">
            <v>93156.08039800815</v>
          </cell>
          <cell r="Q11">
            <v>96822.00503265375</v>
          </cell>
        </row>
        <row r="12">
          <cell r="B12">
            <v>5246.3</v>
          </cell>
          <cell r="C12">
            <v>6513.266320200377</v>
          </cell>
          <cell r="D12">
            <v>8086.201352926169</v>
          </cell>
          <cell r="E12">
            <v>10038.995659869383</v>
          </cell>
          <cell r="F12">
            <v>12463.384160277723</v>
          </cell>
          <cell r="G12">
            <v>15473.255491842963</v>
          </cell>
          <cell r="H12">
            <v>18396.62978385765</v>
          </cell>
          <cell r="I12">
            <v>19210.002069816117</v>
          </cell>
          <cell r="J12">
            <v>23849.16216996986</v>
          </cell>
          <cell r="K12">
            <v>29608.66605544129</v>
          </cell>
          <cell r="L12">
            <v>36759.073519426245</v>
          </cell>
          <cell r="M12">
            <v>45636.283764910215</v>
          </cell>
          <cell r="N12">
            <v>56657.31468370033</v>
          </cell>
          <cell r="O12">
            <v>70339.89278583755</v>
          </cell>
          <cell r="P12">
            <v>87326.77404046686</v>
          </cell>
          <cell r="Q12">
            <v>97301.66561489152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8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6384" width="9.140625" style="3" customWidth="1"/>
  </cols>
  <sheetData>
    <row r="2" ht="15">
      <c r="B2" s="3" t="s">
        <v>14</v>
      </c>
    </row>
    <row r="4" spans="2:13" ht="15">
      <c r="B4" s="1" t="s">
        <v>4</v>
      </c>
      <c r="C4" s="1">
        <v>2008</v>
      </c>
      <c r="D4" s="1">
        <v>2007</v>
      </c>
      <c r="E4" s="1">
        <v>2006</v>
      </c>
      <c r="F4" s="1">
        <v>2005</v>
      </c>
      <c r="G4" s="1">
        <v>2004</v>
      </c>
      <c r="H4" s="1">
        <v>2003</v>
      </c>
      <c r="I4" s="1">
        <v>2002</v>
      </c>
      <c r="J4" s="1">
        <v>2001</v>
      </c>
      <c r="K4" s="1">
        <v>2000</v>
      </c>
      <c r="L4" s="1" t="s">
        <v>0</v>
      </c>
      <c r="M4" s="3" t="s">
        <v>3</v>
      </c>
    </row>
    <row r="5" spans="2:16" ht="15">
      <c r="B5" s="1" t="s">
        <v>1</v>
      </c>
      <c r="C5" s="2">
        <v>8.3</v>
      </c>
      <c r="D5" s="2">
        <v>6.8</v>
      </c>
      <c r="E5" s="2">
        <v>6.6</v>
      </c>
      <c r="F5" s="2">
        <v>6.1</v>
      </c>
      <c r="G5" s="2">
        <v>6</v>
      </c>
      <c r="H5" s="2">
        <v>5.9</v>
      </c>
      <c r="I5" s="2">
        <v>4.9</v>
      </c>
      <c r="J5" s="2">
        <v>9.3</v>
      </c>
      <c r="K5" s="2">
        <v>7.6</v>
      </c>
      <c r="L5" s="2">
        <f>AVERAGE(C5:K5)</f>
        <v>6.833333333333334</v>
      </c>
      <c r="M5" s="3">
        <f>0.01*L5+1</f>
        <v>1.0683333333333334</v>
      </c>
      <c r="O5" s="12" t="s">
        <v>8</v>
      </c>
      <c r="P5" s="12"/>
    </row>
    <row r="6" spans="2:16" ht="15">
      <c r="B6" s="1" t="s">
        <v>2</v>
      </c>
      <c r="C6" s="2">
        <v>0.3</v>
      </c>
      <c r="D6" s="2">
        <v>2.8</v>
      </c>
      <c r="E6" s="2">
        <v>3.2</v>
      </c>
      <c r="F6" s="2">
        <v>1.6</v>
      </c>
      <c r="G6" s="2">
        <v>2.2</v>
      </c>
      <c r="H6" s="2">
        <v>0.6</v>
      </c>
      <c r="I6" s="2">
        <v>0.9</v>
      </c>
      <c r="J6" s="2">
        <v>2</v>
      </c>
      <c r="K6" s="2">
        <v>3.8</v>
      </c>
      <c r="L6" s="2">
        <f>AVERAGE(C6:K6)</f>
        <v>1.9333333333333336</v>
      </c>
      <c r="M6" s="3">
        <f>0.01*L6+1</f>
        <v>1.0193333333333334</v>
      </c>
      <c r="N6" s="3" t="s">
        <v>3</v>
      </c>
      <c r="O6" s="3" t="s">
        <v>6</v>
      </c>
      <c r="P6" s="3">
        <f>LN(C16/C15)/LN(M5/M6)</f>
        <v>39.89708402445561</v>
      </c>
    </row>
    <row r="7" spans="12:16" ht="15">
      <c r="L7" s="3">
        <f>L5-L6</f>
        <v>4.9</v>
      </c>
      <c r="N7" s="3">
        <f>M5-M6</f>
        <v>0.04899999999999993</v>
      </c>
      <c r="O7" s="3" t="s">
        <v>7</v>
      </c>
      <c r="P7" s="3">
        <v>2078</v>
      </c>
    </row>
    <row r="8" ht="15">
      <c r="B8" s="3" t="s">
        <v>15</v>
      </c>
    </row>
    <row r="9" ht="15">
      <c r="B9" s="11" t="s">
        <v>37</v>
      </c>
    </row>
    <row r="10" ht="15">
      <c r="O10" s="10" t="s">
        <v>21</v>
      </c>
    </row>
    <row r="12" ht="15">
      <c r="B12" s="3" t="s">
        <v>16</v>
      </c>
    </row>
    <row r="14" spans="2:12" ht="15">
      <c r="B14" s="8" t="s">
        <v>5</v>
      </c>
      <c r="C14" s="8">
        <v>2020</v>
      </c>
      <c r="L14" s="3" t="s">
        <v>3</v>
      </c>
    </row>
    <row r="15" spans="2:3" ht="15">
      <c r="B15" s="1" t="s">
        <v>1</v>
      </c>
      <c r="C15" s="4">
        <v>5246.3</v>
      </c>
    </row>
    <row r="16" spans="2:3" ht="15">
      <c r="B16" s="1" t="s">
        <v>2</v>
      </c>
      <c r="C16" s="4">
        <v>34148.9</v>
      </c>
    </row>
    <row r="18" ht="15">
      <c r="B18" s="3" t="s">
        <v>17</v>
      </c>
    </row>
    <row r="19" ht="15">
      <c r="B19" s="3" t="s">
        <v>26</v>
      </c>
    </row>
    <row r="21" spans="15:23" ht="15">
      <c r="O21" s="13" t="s">
        <v>24</v>
      </c>
      <c r="P21" s="13"/>
      <c r="Q21" s="13"/>
      <c r="R21" s="13"/>
      <c r="S21" s="13"/>
      <c r="T21" s="13"/>
      <c r="U21" s="13"/>
      <c r="V21" s="13"/>
      <c r="W21" s="13"/>
    </row>
    <row r="22" ht="15">
      <c r="B22" s="11" t="s">
        <v>33</v>
      </c>
    </row>
    <row r="24" spans="2:7" ht="15">
      <c r="B24" s="1" t="s">
        <v>3</v>
      </c>
      <c r="C24" s="1">
        <v>2020</v>
      </c>
      <c r="D24" s="1">
        <v>2030</v>
      </c>
      <c r="E24" s="1">
        <v>2040</v>
      </c>
      <c r="F24" s="1">
        <v>2050</v>
      </c>
      <c r="G24" s="1">
        <v>2060</v>
      </c>
    </row>
    <row r="25" spans="2:9" ht="15">
      <c r="B25" s="1" t="s">
        <v>2</v>
      </c>
      <c r="C25" s="2">
        <v>34148.9</v>
      </c>
      <c r="D25" s="2">
        <v>41356.0433959748</v>
      </c>
      <c r="E25" s="2">
        <v>50084.25821533785</v>
      </c>
      <c r="F25" s="2">
        <v>60654.56738602765</v>
      </c>
      <c r="G25" s="2">
        <v>73455.7458946156</v>
      </c>
      <c r="I25" s="3" t="s">
        <v>9</v>
      </c>
    </row>
    <row r="26" spans="2:7" ht="15">
      <c r="B26" s="1" t="s">
        <v>1</v>
      </c>
      <c r="C26" s="2">
        <v>5246.3</v>
      </c>
      <c r="D26" s="2">
        <v>10160.636453837607</v>
      </c>
      <c r="E26" s="2">
        <v>19678.351056373762</v>
      </c>
      <c r="F26" s="2">
        <v>38111.53976989593</v>
      </c>
      <c r="G26" s="2">
        <v>73811.54343020533</v>
      </c>
    </row>
    <row r="28" ht="15">
      <c r="B28" s="11" t="s">
        <v>37</v>
      </c>
    </row>
  </sheetData>
  <sheetProtection/>
  <mergeCells count="2">
    <mergeCell ref="O5:P5"/>
    <mergeCell ref="O21:W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32"/>
  <sheetViews>
    <sheetView zoomScalePageLayoutView="0" workbookViewId="0" topLeftCell="A1">
      <selection activeCell="O40" sqref="O40"/>
    </sheetView>
  </sheetViews>
  <sheetFormatPr defaultColWidth="9.140625" defaultRowHeight="15"/>
  <cols>
    <col min="1" max="16384" width="9.140625" style="3" customWidth="1"/>
  </cols>
  <sheetData>
    <row r="2" ht="15">
      <c r="B2" s="11" t="s">
        <v>32</v>
      </c>
    </row>
    <row r="4" spans="2:24" ht="15">
      <c r="B4" s="8" t="s">
        <v>4</v>
      </c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8">
        <v>2010</v>
      </c>
      <c r="N4" s="8">
        <v>2011</v>
      </c>
      <c r="O4" s="8">
        <v>2012</v>
      </c>
      <c r="P4" s="8">
        <v>2013</v>
      </c>
      <c r="Q4" s="8">
        <v>2014</v>
      </c>
      <c r="R4" s="8">
        <v>2015</v>
      </c>
      <c r="S4" s="8">
        <v>2016</v>
      </c>
      <c r="T4" s="8">
        <v>2017</v>
      </c>
      <c r="U4" s="8">
        <v>2018</v>
      </c>
      <c r="V4" s="8">
        <v>2019</v>
      </c>
      <c r="W4" s="8">
        <v>2020</v>
      </c>
      <c r="X4" s="7" t="s">
        <v>10</v>
      </c>
    </row>
    <row r="5" spans="2:28" ht="15">
      <c r="B5" s="2" t="s">
        <v>1</v>
      </c>
      <c r="C5" s="2">
        <v>7.63002243231912</v>
      </c>
      <c r="D5" s="2">
        <v>9.314397144529522</v>
      </c>
      <c r="E5" s="2">
        <v>4.850475331291861</v>
      </c>
      <c r="F5" s="2">
        <v>5.92421154162319</v>
      </c>
      <c r="G5" s="2">
        <v>5.956569595217502</v>
      </c>
      <c r="H5" s="2">
        <v>6.067882433482239</v>
      </c>
      <c r="I5" s="2">
        <v>6.5729229844884</v>
      </c>
      <c r="J5" s="2">
        <v>6.787228940589742</v>
      </c>
      <c r="K5" s="2">
        <v>8.328108420816392</v>
      </c>
      <c r="L5" s="2">
        <v>4.053139866163136</v>
      </c>
      <c r="M5" s="2">
        <v>4.2230838250323615</v>
      </c>
      <c r="N5" s="2">
        <v>2.8216424551400507</v>
      </c>
      <c r="O5" s="2">
        <v>1.5848728149821625</v>
      </c>
      <c r="P5" s="2">
        <v>1.1872343525216138</v>
      </c>
      <c r="Q5" s="2">
        <v>1.9853880941756756</v>
      </c>
      <c r="R5" s="2">
        <v>2.5168270506362234</v>
      </c>
      <c r="S5" s="2">
        <v>3.4802932169243093</v>
      </c>
      <c r="T5" s="2">
        <v>3.8977406057952635</v>
      </c>
      <c r="U5" s="2">
        <v>4.276325654660695</v>
      </c>
      <c r="V5" s="2">
        <v>2.549358579487631</v>
      </c>
      <c r="W5" s="2">
        <v>-3.398708467886621</v>
      </c>
      <c r="X5" s="3">
        <f>AVERAGE(C5:W5)</f>
        <v>4.314715089142403</v>
      </c>
      <c r="Y5" s="3">
        <f>0.01*X5+1</f>
        <v>1.043147150891424</v>
      </c>
      <c r="AA5" s="12" t="s">
        <v>11</v>
      </c>
      <c r="AB5" s="12"/>
    </row>
    <row r="6" spans="2:28" ht="15">
      <c r="B6" s="2" t="s">
        <v>2</v>
      </c>
      <c r="C6" s="2">
        <v>3.7756762654175873</v>
      </c>
      <c r="D6" s="2">
        <v>2.0403180466072683</v>
      </c>
      <c r="E6" s="2">
        <v>0.8781926231014694</v>
      </c>
      <c r="F6" s="2">
        <v>0.5497662830316443</v>
      </c>
      <c r="G6" s="2">
        <v>2.207741968684246</v>
      </c>
      <c r="H6" s="2">
        <v>1.5634313428167985</v>
      </c>
      <c r="I6" s="2">
        <v>3.1581552061556124</v>
      </c>
      <c r="J6" s="2">
        <v>2.8089086799023306</v>
      </c>
      <c r="K6" s="2">
        <v>0.3188859226773957</v>
      </c>
      <c r="L6" s="2">
        <v>-4.573862200385975</v>
      </c>
      <c r="M6" s="2">
        <v>2.1070093002517183</v>
      </c>
      <c r="N6" s="2">
        <v>2.0393288408942993</v>
      </c>
      <c r="O6" s="2">
        <v>-0.8526676026295377</v>
      </c>
      <c r="P6" s="2">
        <v>-0.2744757594021934</v>
      </c>
      <c r="Q6" s="2">
        <v>1.3221870172001786</v>
      </c>
      <c r="R6" s="2">
        <v>2.088224211239904</v>
      </c>
      <c r="S6" s="2">
        <v>1.792167979932131</v>
      </c>
      <c r="T6" s="2">
        <v>2.6526877549920584</v>
      </c>
      <c r="U6" s="2">
        <v>1.899147548101169</v>
      </c>
      <c r="V6" s="2">
        <v>1.7528663539060574</v>
      </c>
      <c r="W6" s="2">
        <v>-6.082660689819846</v>
      </c>
      <c r="X6" s="3">
        <v>1.0081442425083007</v>
      </c>
      <c r="Y6" s="3">
        <f>0.01*X6+1</f>
        <v>1.010081442425083</v>
      </c>
      <c r="Z6" t="s">
        <v>3</v>
      </c>
      <c r="AA6" s="3" t="s">
        <v>6</v>
      </c>
      <c r="AB6" s="3">
        <f>LN(C16/C15)/LN(Y5/Y6)</f>
        <v>58.15375609518852</v>
      </c>
    </row>
    <row r="7" spans="24:28" ht="15">
      <c r="X7" s="3" t="s">
        <v>3</v>
      </c>
      <c r="Z7" s="3">
        <f>Y5-Y6</f>
        <v>0.03306570846634105</v>
      </c>
      <c r="AA7" s="3" t="s">
        <v>7</v>
      </c>
      <c r="AB7" s="3">
        <v>2078</v>
      </c>
    </row>
    <row r="8" spans="2:26" ht="15">
      <c r="B8" s="3" t="s">
        <v>15</v>
      </c>
      <c r="Z8"/>
    </row>
    <row r="9" spans="2:26" ht="15">
      <c r="B9" s="3" t="s">
        <v>26</v>
      </c>
      <c r="Z9"/>
    </row>
    <row r="10" spans="26:27" ht="15">
      <c r="Z10"/>
      <c r="AA10" s="5" t="s">
        <v>12</v>
      </c>
    </row>
    <row r="11" ht="15">
      <c r="Z11"/>
    </row>
    <row r="12" spans="2:26" ht="15">
      <c r="B12" s="3" t="s">
        <v>16</v>
      </c>
      <c r="Z12"/>
    </row>
    <row r="14" spans="2:3" ht="15">
      <c r="B14" s="8" t="s">
        <v>5</v>
      </c>
      <c r="C14" s="8">
        <v>2020</v>
      </c>
    </row>
    <row r="15" spans="2:23" ht="15">
      <c r="B15" s="1" t="s">
        <v>1</v>
      </c>
      <c r="C15" s="4">
        <v>5246.3</v>
      </c>
      <c r="W15" s="3" t="s">
        <v>3</v>
      </c>
    </row>
    <row r="16" spans="2:23" ht="15">
      <c r="B16" s="1" t="s">
        <v>2</v>
      </c>
      <c r="C16" s="4">
        <v>34148.9</v>
      </c>
      <c r="W16" s="3" t="s">
        <v>3</v>
      </c>
    </row>
    <row r="17" ht="15"/>
    <row r="18" ht="15">
      <c r="B18" s="3" t="s">
        <v>17</v>
      </c>
    </row>
    <row r="19" ht="15">
      <c r="B19" s="3" t="s">
        <v>26</v>
      </c>
    </row>
    <row r="20" ht="15">
      <c r="B20" s="3"/>
    </row>
    <row r="21" spans="2:25" ht="15">
      <c r="B21" s="3"/>
      <c r="Q21" s="14" t="s">
        <v>23</v>
      </c>
      <c r="R21" s="14"/>
      <c r="S21" s="14"/>
      <c r="T21" s="14"/>
      <c r="U21" s="14"/>
      <c r="V21" s="14"/>
      <c r="W21" s="14"/>
      <c r="X21" s="14"/>
      <c r="Y21" s="14"/>
    </row>
    <row r="22" ht="15">
      <c r="B22" s="11" t="s">
        <v>34</v>
      </c>
    </row>
    <row r="24" spans="2:24" ht="15">
      <c r="B24" s="8" t="s">
        <v>4</v>
      </c>
      <c r="C24" s="8" t="s">
        <v>19</v>
      </c>
      <c r="D24" s="8">
        <v>2020</v>
      </c>
      <c r="E24" s="8">
        <v>2030</v>
      </c>
      <c r="F24" s="8">
        <v>2040</v>
      </c>
      <c r="G24" s="8">
        <v>2050</v>
      </c>
      <c r="H24" s="8">
        <v>2060</v>
      </c>
      <c r="I24" s="8">
        <v>2070</v>
      </c>
      <c r="J24" s="8">
        <v>2078</v>
      </c>
      <c r="V24" s="6"/>
      <c r="W24" s="6"/>
      <c r="X24" s="6"/>
    </row>
    <row r="25" spans="2:24" ht="15">
      <c r="B25" s="8" t="s">
        <v>2</v>
      </c>
      <c r="C25" s="2">
        <v>1.01008144242508</v>
      </c>
      <c r="D25" s="2">
        <v>34148.9</v>
      </c>
      <c r="E25" s="2">
        <v>37752.05877637313</v>
      </c>
      <c r="F25" s="2">
        <v>41735.39826626133</v>
      </c>
      <c r="G25" s="2">
        <v>46139.03254287074</v>
      </c>
      <c r="H25" s="2">
        <v>51007.30824253339</v>
      </c>
      <c r="I25" s="2">
        <v>56389.25115587039</v>
      </c>
      <c r="J25" s="2">
        <v>61100.87991685566</v>
      </c>
      <c r="L25" s="3" t="s">
        <v>13</v>
      </c>
      <c r="V25" s="6"/>
      <c r="W25" s="9" t="s">
        <v>3</v>
      </c>
      <c r="X25" s="6"/>
    </row>
    <row r="26" spans="2:24" ht="15">
      <c r="B26" s="8" t="s">
        <v>1</v>
      </c>
      <c r="C26" s="2">
        <v>1.04314715089142</v>
      </c>
      <c r="D26" s="2">
        <v>5246.3</v>
      </c>
      <c r="E26" s="2">
        <v>8004.033239614647</v>
      </c>
      <c r="F26" s="2">
        <v>12211.377180271073</v>
      </c>
      <c r="G26" s="2">
        <v>18630.324009751905</v>
      </c>
      <c r="H26" s="2">
        <v>28423.409381629925</v>
      </c>
      <c r="I26" s="2">
        <v>43364.25928249256</v>
      </c>
      <c r="J26" s="2">
        <v>60799.014847369624</v>
      </c>
      <c r="V26" s="6"/>
      <c r="W26" s="6"/>
      <c r="X26" s="6"/>
    </row>
    <row r="28" ht="15">
      <c r="B28" s="3" t="s">
        <v>26</v>
      </c>
    </row>
    <row r="29" spans="12:22" ht="15">
      <c r="L29" t="s">
        <v>3</v>
      </c>
      <c r="V29" s="3" t="s">
        <v>3</v>
      </c>
    </row>
    <row r="30" spans="2:3" ht="15">
      <c r="B30" s="10" t="s">
        <v>27</v>
      </c>
      <c r="C30" s="3" t="s">
        <v>3</v>
      </c>
    </row>
    <row r="32" spans="21:23" ht="15">
      <c r="U32" t="s">
        <v>3</v>
      </c>
      <c r="V32" s="3" t="s">
        <v>3</v>
      </c>
      <c r="W32" s="3" t="s">
        <v>3</v>
      </c>
    </row>
  </sheetData>
  <sheetProtection/>
  <mergeCells count="2">
    <mergeCell ref="AA5:AB5"/>
    <mergeCell ref="Q21:Y2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30"/>
  <sheetViews>
    <sheetView tabSelected="1" zoomScalePageLayoutView="0" workbookViewId="0" topLeftCell="A1">
      <selection activeCell="P35" sqref="P35"/>
    </sheetView>
  </sheetViews>
  <sheetFormatPr defaultColWidth="9.140625" defaultRowHeight="15"/>
  <cols>
    <col min="1" max="16384" width="9.140625" style="3" customWidth="1"/>
  </cols>
  <sheetData>
    <row r="2" ht="15">
      <c r="B2" s="3" t="s">
        <v>18</v>
      </c>
    </row>
    <row r="4" spans="2:10" ht="15">
      <c r="B4" s="8" t="s">
        <v>28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H4" s="8">
        <v>2019</v>
      </c>
      <c r="I4" s="8">
        <v>2020</v>
      </c>
      <c r="J4" s="8" t="s">
        <v>10</v>
      </c>
    </row>
    <row r="5" spans="2:14" ht="15">
      <c r="B5" s="8" t="s">
        <v>29</v>
      </c>
      <c r="C5" s="2">
        <v>1.9853880941756756</v>
      </c>
      <c r="D5" s="2">
        <v>2.5168270506362234</v>
      </c>
      <c r="E5" s="2">
        <v>3.4802932169243093</v>
      </c>
      <c r="F5" s="2">
        <v>3.8977406057952635</v>
      </c>
      <c r="G5" s="2">
        <v>4.276325654660695</v>
      </c>
      <c r="H5" s="2">
        <v>2.549358579487631</v>
      </c>
      <c r="I5" s="2">
        <v>-3.398708467886621</v>
      </c>
      <c r="J5" s="2">
        <f>AVERAGE(C5:I5)</f>
        <v>2.1867463905418822</v>
      </c>
      <c r="K5" s="3">
        <f>0.01*J5+1</f>
        <v>1.0218674639054188</v>
      </c>
      <c r="M5" s="12" t="s">
        <v>25</v>
      </c>
      <c r="N5" s="12"/>
    </row>
    <row r="6" spans="2:14" ht="15">
      <c r="B6" s="8" t="s">
        <v>30</v>
      </c>
      <c r="C6" s="2">
        <v>1.3221870172001786</v>
      </c>
      <c r="D6" s="2">
        <v>2.088224211239904</v>
      </c>
      <c r="E6" s="2">
        <v>1.792167979932131</v>
      </c>
      <c r="F6" s="2">
        <v>2.6526877549920584</v>
      </c>
      <c r="G6" s="2">
        <v>1.899147548101169</v>
      </c>
      <c r="H6" s="2">
        <v>1.7528663539060574</v>
      </c>
      <c r="I6" s="2">
        <v>-6.082660689819846</v>
      </c>
      <c r="J6" s="2">
        <f>AVERAGE(C6:I6)</f>
        <v>0.7749457393645217</v>
      </c>
      <c r="K6" s="3">
        <f>0.01*J6+1</f>
        <v>1.0077494573936452</v>
      </c>
      <c r="L6" s="3" t="s">
        <v>3</v>
      </c>
      <c r="M6" s="3" t="s">
        <v>6</v>
      </c>
      <c r="N6" s="3">
        <f>LN(C16/C15)/LN(K5/K6)</f>
        <v>134.6447859692348</v>
      </c>
    </row>
    <row r="7" spans="10:14" ht="15">
      <c r="J7" s="3" t="s">
        <v>3</v>
      </c>
      <c r="L7" s="3">
        <f>K5-K6</f>
        <v>0.01411800651177364</v>
      </c>
      <c r="M7" s="3" t="s">
        <v>7</v>
      </c>
      <c r="N7" s="3">
        <v>2154</v>
      </c>
    </row>
    <row r="8" ht="15">
      <c r="B8" s="11" t="s">
        <v>36</v>
      </c>
    </row>
    <row r="9" ht="15">
      <c r="B9" s="3" t="s">
        <v>31</v>
      </c>
    </row>
    <row r="11" ht="15">
      <c r="M11" s="10" t="s">
        <v>22</v>
      </c>
    </row>
    <row r="12" ht="15">
      <c r="B12" s="3" t="s">
        <v>16</v>
      </c>
    </row>
    <row r="14" spans="2:3" ht="15">
      <c r="B14" s="8" t="s">
        <v>5</v>
      </c>
      <c r="C14" s="8">
        <v>2020</v>
      </c>
    </row>
    <row r="15" spans="2:3" ht="15">
      <c r="B15" s="1" t="s">
        <v>29</v>
      </c>
      <c r="C15" s="4">
        <v>5246.3</v>
      </c>
    </row>
    <row r="16" spans="2:4" ht="15">
      <c r="B16" s="1" t="s">
        <v>30</v>
      </c>
      <c r="C16" s="4">
        <v>34148.9</v>
      </c>
      <c r="D16" s="3" t="s">
        <v>3</v>
      </c>
    </row>
    <row r="18" ht="15">
      <c r="B18" s="3" t="s">
        <v>17</v>
      </c>
    </row>
    <row r="19" ht="15" customHeight="1">
      <c r="B19" s="3" t="s">
        <v>31</v>
      </c>
    </row>
    <row r="20" spans="25:33" ht="15">
      <c r="Y20" s="13" t="s">
        <v>23</v>
      </c>
      <c r="Z20" s="13"/>
      <c r="AA20" s="13"/>
      <c r="AB20" s="13"/>
      <c r="AC20" s="13"/>
      <c r="AD20" s="13"/>
      <c r="AE20" s="13"/>
      <c r="AF20" s="13"/>
      <c r="AG20" s="13"/>
    </row>
    <row r="22" ht="15">
      <c r="B22" s="11" t="s">
        <v>35</v>
      </c>
    </row>
    <row r="24" spans="2:18" ht="15">
      <c r="B24" s="7" t="s">
        <v>4</v>
      </c>
      <c r="C24" s="7" t="s">
        <v>19</v>
      </c>
      <c r="D24" s="7">
        <v>2020</v>
      </c>
      <c r="E24" s="7">
        <v>2030</v>
      </c>
      <c r="F24" s="7">
        <v>2040</v>
      </c>
      <c r="G24" s="7">
        <v>2050</v>
      </c>
      <c r="H24" s="7">
        <v>2060</v>
      </c>
      <c r="I24" s="7">
        <v>2070</v>
      </c>
      <c r="J24" s="7">
        <v>2080</v>
      </c>
      <c r="K24" s="7">
        <v>2090</v>
      </c>
      <c r="L24" s="7">
        <v>2100</v>
      </c>
      <c r="M24" s="7">
        <v>2110</v>
      </c>
      <c r="N24" s="7">
        <v>2120</v>
      </c>
      <c r="O24" s="7">
        <v>2130</v>
      </c>
      <c r="P24" s="7">
        <v>2140</v>
      </c>
      <c r="Q24" s="7">
        <v>2150</v>
      </c>
      <c r="R24" s="7">
        <v>2155</v>
      </c>
    </row>
    <row r="25" spans="2:20" ht="15">
      <c r="B25" s="7" t="s">
        <v>2</v>
      </c>
      <c r="C25" s="3">
        <v>1.0077494573936452</v>
      </c>
      <c r="D25" s="3">
        <v>34148.9</v>
      </c>
      <c r="E25" s="3">
        <v>36889.47280397626</v>
      </c>
      <c r="F25" s="3">
        <v>39849.98649313168</v>
      </c>
      <c r="G25" s="3">
        <v>43048.092119429995</v>
      </c>
      <c r="H25" s="3">
        <v>46502.85729563111</v>
      </c>
      <c r="I25" s="3">
        <v>50234.879879421394</v>
      </c>
      <c r="J25" s="3">
        <v>54266.410781106555</v>
      </c>
      <c r="K25" s="3">
        <v>58621.48662706661</v>
      </c>
      <c r="L25" s="3">
        <v>63326.0730699329</v>
      </c>
      <c r="M25" s="3">
        <v>68408.21959992571</v>
      </c>
      <c r="N25" s="3">
        <v>73898.22678036176</v>
      </c>
      <c r="O25" s="3">
        <v>79828.82690441642</v>
      </c>
      <c r="P25" s="3">
        <v>86235.37915024489</v>
      </c>
      <c r="Q25" s="3">
        <v>93156.08039800815</v>
      </c>
      <c r="R25" s="3">
        <v>96822.00503265375</v>
      </c>
      <c r="T25" s="3" t="s">
        <v>20</v>
      </c>
    </row>
    <row r="26" spans="2:18" ht="15">
      <c r="B26" s="7" t="s">
        <v>1</v>
      </c>
      <c r="C26" s="3">
        <v>1.0218674639054188</v>
      </c>
      <c r="D26" s="3">
        <v>5246.3</v>
      </c>
      <c r="E26" s="3">
        <v>6513.266320200377</v>
      </c>
      <c r="F26" s="3">
        <v>8086.201352926169</v>
      </c>
      <c r="G26" s="3">
        <v>10038.995659869383</v>
      </c>
      <c r="H26" s="3">
        <v>12463.384160277723</v>
      </c>
      <c r="I26" s="3">
        <v>15473.255491842963</v>
      </c>
      <c r="J26" s="3">
        <v>19210.002069816117</v>
      </c>
      <c r="K26" s="3">
        <v>23849.16216996986</v>
      </c>
      <c r="L26" s="3">
        <v>29608.66605544129</v>
      </c>
      <c r="M26" s="3">
        <v>36759.073519426245</v>
      </c>
      <c r="N26" s="3">
        <v>45636.283764910215</v>
      </c>
      <c r="O26" s="3">
        <v>56657.31468370033</v>
      </c>
      <c r="P26" s="3">
        <v>70339.89278583755</v>
      </c>
      <c r="Q26" s="3">
        <v>87326.77404046686</v>
      </c>
      <c r="R26" s="3">
        <v>97301.66561489152</v>
      </c>
    </row>
    <row r="28" ht="15">
      <c r="B28" s="3" t="s">
        <v>26</v>
      </c>
    </row>
    <row r="29" ht="15">
      <c r="R29" t="s">
        <v>3</v>
      </c>
    </row>
    <row r="30" ht="15">
      <c r="B30" s="10" t="s">
        <v>27</v>
      </c>
    </row>
  </sheetData>
  <sheetProtection/>
  <mergeCells count="2">
    <mergeCell ref="M5:N5"/>
    <mergeCell ref="Y20:AG2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2022-03-07T18:21:29Z</dcterms:created>
  <dcterms:modified xsi:type="dcterms:W3CDTF">2022-03-29T10:15:03Z</dcterms:modified>
  <cp:category/>
  <cp:version/>
  <cp:contentType/>
  <cp:contentStatus/>
</cp:coreProperties>
</file>