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firstSheet="3" activeTab="6"/>
  </bookViews>
  <sheets>
    <sheet name="Fonde" sheetId="1" r:id="rId1"/>
    <sheet name="Shpenzime" sheetId="2" r:id="rId2"/>
    <sheet name="Fonde dhe Shpenzime" sheetId="3" r:id="rId3"/>
    <sheet name="Financimi" sheetId="4" r:id="rId4"/>
    <sheet name="Burimet e Partisë" sheetId="5" r:id="rId5"/>
    <sheet name="Kategoria e Shpenzimeve" sheetId="6" r:id="rId6"/>
    <sheet name="Donacione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<sst xmlns="http://schemas.openxmlformats.org/spreadsheetml/2006/main" count="201" uniqueCount="63">
  <si>
    <t>Partia Socialiste</t>
  </si>
  <si>
    <t>Partia Demokratike</t>
  </si>
  <si>
    <t>Partia Drejtësi, Integrim dhe Unitet</t>
  </si>
  <si>
    <t>Partia Republikane e Shqipërisë</t>
  </si>
  <si>
    <t>Partia Bindja Demokratike</t>
  </si>
  <si>
    <t>Partia Fryma e Re Demokratike</t>
  </si>
  <si>
    <t>Partia Social Demokrate</t>
  </si>
  <si>
    <t>Partia Demokristiane e Shqipërisë</t>
  </si>
  <si>
    <t>Partia Agrare Ambientaliste e Shqipërisë</t>
  </si>
  <si>
    <t>Partia Lëvizja për Ndryshim</t>
  </si>
  <si>
    <t>Partia Nisma Thurje</t>
  </si>
  <si>
    <t>Partia Lëvizja e Re</t>
  </si>
  <si>
    <t>Partia Bashkimi për të Drejtat e Njeriut</t>
  </si>
  <si>
    <t>Partia Balli Kombëtar</t>
  </si>
  <si>
    <t>Partia</t>
  </si>
  <si>
    <t>Tabela 1: Fonde Totale për partinë dhe Kandidatët, zgjedhjet elektorale 2021</t>
  </si>
  <si>
    <t>Totali</t>
  </si>
  <si>
    <t>Tabela 2: Shpenzime Totale për partinë dhe Kandidatët, zgjedhjet elektorale 2021</t>
  </si>
  <si>
    <t>Diferenca</t>
  </si>
  <si>
    <t>Buxheti I Shtetit</t>
  </si>
  <si>
    <t>Kontributi i kandidatëve</t>
  </si>
  <si>
    <t>Donacione</t>
  </si>
  <si>
    <t>Të krijuara nga vetë partia</t>
  </si>
  <si>
    <t>-</t>
  </si>
  <si>
    <t>Financim nga Partia</t>
  </si>
  <si>
    <t>Total</t>
  </si>
  <si>
    <t>Materiale Promocionale</t>
  </si>
  <si>
    <t>Media</t>
  </si>
  <si>
    <t>Media Sociale</t>
  </si>
  <si>
    <t>Botime</t>
  </si>
  <si>
    <t xml:space="preserve">Transport </t>
  </si>
  <si>
    <t>Zyra Elektorale</t>
  </si>
  <si>
    <t>Dhurime në Natyrë</t>
  </si>
  <si>
    <t>Administrative</t>
  </si>
  <si>
    <t>Konsulenca</t>
  </si>
  <si>
    <t>Sondazhe</t>
  </si>
  <si>
    <t xml:space="preserve"> </t>
  </si>
  <si>
    <t>Aktivitetet/
mitingjet e fushates</t>
  </si>
  <si>
    <t>Lekë</t>
  </si>
  <si>
    <t>Lëvizja Socialiste për Integrim</t>
  </si>
  <si>
    <t>Lëvizja për Zhvillim Kombëtar</t>
  </si>
  <si>
    <t>Fonde (Lekë)</t>
  </si>
  <si>
    <t>Shpenzime (Lekë)</t>
  </si>
  <si>
    <t>Tek Raporti i LSI  dhe për partitë e vogla në vazhdim Kontributi i kandidatëve llogaritet si donacion</t>
  </si>
  <si>
    <t>Kuota të anëtarësisë</t>
  </si>
  <si>
    <t>Në rastin e LSI kemi financim edhe nga interesat dhe burime të tjera.</t>
  </si>
  <si>
    <t>Shënim: Partitë e tjera nuk kanë pasur financim na burimet e veta</t>
  </si>
  <si>
    <t>Shpenzime të tjera 
(Kandidatë)</t>
  </si>
  <si>
    <t>Donacione në Natyrë</t>
  </si>
  <si>
    <t>Donacione në para</t>
  </si>
  <si>
    <t>Lëvizja  e Re ka të ardhurat nga kandidatët të regjistruara në këtë artikull si donacion</t>
  </si>
  <si>
    <t>Tabela 3: Fonde dhe Shpenzime Totale për partinë dhe Kandidatët, zgjedhjet elektorale 2021</t>
  </si>
  <si>
    <t>Tabela 4: Burime e financimit për partinë dhe Kandidatët, zgjedhjet elektorale 2021</t>
  </si>
  <si>
    <t>Tabela 5: Ndarja e financimit nga burimet e partisë për  partinë dhe Kandidatët, zgjedhjet elektorale 2021</t>
  </si>
  <si>
    <t>Tabela 6: Shpenzimet sipas kategorive për  partinë dhe Kandidatët, zgjedhjet elektorale 2021</t>
  </si>
  <si>
    <t>Tabela 7: Donacione për  partinë, zgjedhjet elektorale 2021</t>
  </si>
  <si>
    <t xml:space="preserve">Disa nga partitë I llogarisin të ardhurat nga kandidatët si donacion. </t>
  </si>
  <si>
    <t>Burimi: KQZ, sipas secilës parti, https://kqz.gov.al/raportet-e-auditimit-te-fushates-zgjedhore-2021/ dhe https://kqz.gov.al/raportet-e-subjekteve-zgjedhore-per-fushaten-zgjedhore-2021/</t>
  </si>
  <si>
    <t>Komente dhe analiza: Open Data Albania</t>
  </si>
  <si>
    <t xml:space="preserve">Fushata Zgjedhore 2021, Te Ardhura, Shpenzime dhe Borxhe apo Teprica </t>
  </si>
  <si>
    <t>Te Ardhurat</t>
  </si>
  <si>
    <t xml:space="preserve">Shpenzimet </t>
  </si>
  <si>
    <t>Borxh / Teprice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</si>
</sst>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4" fillId="0" borderId="0" applyBorder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57" applyNumberFormat="1" applyFont="1" applyFill="1" applyAlignment="1" applyProtection="1">
      <alignment/>
      <protection/>
    </xf>
    <xf numFmtId="10" fontId="37" fillId="0" borderId="10" xfId="60" applyNumberFormat="1" applyFont="1" applyBorder="1" applyAlignment="1">
      <alignment horizontal="center"/>
    </xf>
    <xf numFmtId="3" fontId="39" fillId="0" borderId="10" xfId="57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/>
    </xf>
    <xf numFmtId="0" fontId="37" fillId="12" borderId="10" xfId="0" applyFont="1" applyFill="1" applyBorder="1" applyAlignment="1">
      <alignment/>
    </xf>
    <xf numFmtId="0" fontId="37" fillId="0" borderId="0" xfId="0" applyFont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10" fontId="37" fillId="0" borderId="0" xfId="60" applyNumberFormat="1" applyFont="1" applyAlignment="1">
      <alignment horizontal="center"/>
    </xf>
    <xf numFmtId="10" fontId="37" fillId="12" borderId="10" xfId="60" applyNumberFormat="1" applyFont="1" applyFill="1" applyBorder="1" applyAlignment="1">
      <alignment horizontal="center"/>
    </xf>
    <xf numFmtId="0" fontId="37" fillId="12" borderId="10" xfId="0" applyFont="1" applyFill="1" applyBorder="1" applyAlignment="1">
      <alignment/>
    </xf>
    <xf numFmtId="3" fontId="37" fillId="0" borderId="10" xfId="0" applyNumberFormat="1" applyFont="1" applyBorder="1" applyAlignment="1">
      <alignment horizontal="center" vertical="center"/>
    </xf>
    <xf numFmtId="3" fontId="39" fillId="0" borderId="10" xfId="57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/>
    </xf>
    <xf numFmtId="0" fontId="37" fillId="12" borderId="10" xfId="0" applyFont="1" applyFill="1" applyBorder="1" applyAlignment="1">
      <alignment/>
    </xf>
    <xf numFmtId="0" fontId="37" fillId="12" borderId="10" xfId="0" applyFont="1" applyFill="1" applyBorder="1" applyAlignment="1">
      <alignment horizont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3" fontId="37" fillId="0" borderId="10" xfId="0" applyNumberFormat="1" applyFont="1" applyBorder="1" applyAlignment="1">
      <alignment horizontal="center"/>
    </xf>
    <xf numFmtId="0" fontId="39" fillId="33" borderId="11" xfId="57" applyNumberFormat="1" applyFont="1" applyFill="1" applyBorder="1" applyAlignment="1" applyProtection="1">
      <alignment/>
      <protection/>
    </xf>
    <xf numFmtId="2" fontId="37" fillId="0" borderId="10" xfId="0" applyNumberFormat="1" applyFont="1" applyFill="1" applyBorder="1" applyAlignment="1">
      <alignment horizontal="center"/>
    </xf>
    <xf numFmtId="3" fontId="39" fillId="0" borderId="10" xfId="57" applyNumberFormat="1" applyFont="1" applyFill="1" applyBorder="1" applyAlignment="1" applyProtection="1">
      <alignment horizontal="center" vertical="center"/>
      <protection/>
    </xf>
    <xf numFmtId="0" fontId="39" fillId="12" borderId="10" xfId="57" applyNumberFormat="1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0" fontId="37" fillId="12" borderId="10" xfId="0" applyFont="1" applyFill="1" applyBorder="1" applyAlignment="1">
      <alignment/>
    </xf>
    <xf numFmtId="3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9" fillId="0" borderId="10" xfId="57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/>
    </xf>
    <xf numFmtId="0" fontId="37" fillId="12" borderId="10" xfId="0" applyFont="1" applyFill="1" applyBorder="1" applyAlignment="1">
      <alignment/>
    </xf>
    <xf numFmtId="3" fontId="39" fillId="34" borderId="10" xfId="57" applyNumberFormat="1" applyFont="1" applyFill="1" applyBorder="1" applyAlignment="1" applyProtection="1">
      <alignment horizontal="center" vertical="center"/>
      <protection/>
    </xf>
    <xf numFmtId="3" fontId="37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39" fillId="12" borderId="10" xfId="57" applyNumberFormat="1" applyFont="1" applyFill="1" applyBorder="1" applyAlignment="1" applyProtection="1">
      <alignment horizontal="center" vertical="center"/>
      <protection/>
    </xf>
    <xf numFmtId="3" fontId="39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7" fillId="12" borderId="10" xfId="0" applyFont="1" applyFill="1" applyBorder="1" applyAlignment="1">
      <alignment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9" fillId="12" borderId="10" xfId="57" applyNumberFormat="1" applyFont="1" applyFill="1" applyBorder="1" applyAlignment="1" applyProtection="1">
      <alignment horizontal="center" vertical="center" wrapText="1"/>
      <protection/>
    </xf>
    <xf numFmtId="3" fontId="39" fillId="0" borderId="10" xfId="57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/>
    </xf>
    <xf numFmtId="0" fontId="37" fillId="12" borderId="10" xfId="0" applyFont="1" applyFill="1" applyBorder="1" applyAlignment="1">
      <alignment/>
    </xf>
    <xf numFmtId="0" fontId="37" fillId="12" borderId="10" xfId="0" applyFont="1" applyFill="1" applyBorder="1" applyAlignment="1">
      <alignment horizontal="center"/>
    </xf>
    <xf numFmtId="0" fontId="37" fillId="12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/>
    </xf>
    <xf numFmtId="0" fontId="37" fillId="0" borderId="0" xfId="0" applyFont="1" applyAlignment="1">
      <alignment horizontal="center" vertical="center"/>
    </xf>
    <xf numFmtId="3" fontId="37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 horizontal="center" vertical="center"/>
    </xf>
    <xf numFmtId="3" fontId="37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2" sqref="B2:D21"/>
    </sheetView>
  </sheetViews>
  <sheetFormatPr defaultColWidth="9.140625" defaultRowHeight="15"/>
  <cols>
    <col min="1" max="1" width="9.140625" style="4" customWidth="1"/>
    <col min="2" max="2" width="37.421875" style="4" customWidth="1"/>
    <col min="3" max="3" width="11.140625" style="6" bestFit="1" customWidth="1"/>
    <col min="4" max="4" width="9.140625" style="8" customWidth="1"/>
    <col min="5" max="16384" width="9.140625" style="4" customWidth="1"/>
  </cols>
  <sheetData>
    <row r="2" ht="15">
      <c r="B2" s="1" t="s">
        <v>15</v>
      </c>
    </row>
    <row r="4" spans="2:4" ht="15">
      <c r="B4" s="5" t="s">
        <v>14</v>
      </c>
      <c r="C4" s="45" t="s">
        <v>38</v>
      </c>
      <c r="D4" s="9"/>
    </row>
    <row r="5" spans="1:4" ht="15">
      <c r="A5" s="4">
        <v>1</v>
      </c>
      <c r="B5" s="5" t="s">
        <v>0</v>
      </c>
      <c r="C5" s="3">
        <v>176538087</v>
      </c>
      <c r="D5" s="2">
        <f>C5/$C$21</f>
        <v>0.6024766930920206</v>
      </c>
    </row>
    <row r="6" spans="1:4" ht="15">
      <c r="A6" s="4">
        <v>2</v>
      </c>
      <c r="B6" s="5" t="s">
        <v>1</v>
      </c>
      <c r="C6" s="3">
        <v>47625660.14</v>
      </c>
      <c r="D6" s="2">
        <f aca="true" t="shared" si="0" ref="D6:D20">C6/$C$21</f>
        <v>0.16253348336935167</v>
      </c>
    </row>
    <row r="7" spans="1:4" ht="15">
      <c r="A7" s="43">
        <v>3</v>
      </c>
      <c r="B7" s="44" t="s">
        <v>39</v>
      </c>
      <c r="C7" s="3">
        <v>35955359</v>
      </c>
      <c r="D7" s="2">
        <f t="shared" si="0"/>
        <v>0.12270590532260849</v>
      </c>
    </row>
    <row r="8" spans="1:6" ht="15">
      <c r="A8" s="43">
        <v>4</v>
      </c>
      <c r="B8" s="10" t="s">
        <v>2</v>
      </c>
      <c r="C8" s="11">
        <v>16385217</v>
      </c>
      <c r="D8" s="2">
        <f t="shared" si="0"/>
        <v>0.05591830930939655</v>
      </c>
      <c r="F8" s="43" t="s">
        <v>36</v>
      </c>
    </row>
    <row r="9" spans="1:4" ht="15">
      <c r="A9" s="43">
        <v>5</v>
      </c>
      <c r="B9" s="10" t="s">
        <v>3</v>
      </c>
      <c r="C9" s="11">
        <v>4235440</v>
      </c>
      <c r="D9" s="2">
        <f t="shared" si="0"/>
        <v>0.014454409970975088</v>
      </c>
    </row>
    <row r="10" spans="1:4" ht="15">
      <c r="A10" s="43">
        <v>6</v>
      </c>
      <c r="B10" s="10" t="s">
        <v>4</v>
      </c>
      <c r="C10" s="11">
        <v>2285550</v>
      </c>
      <c r="D10" s="2">
        <f>C10/$C$21</f>
        <v>0.007799963335370614</v>
      </c>
    </row>
    <row r="11" spans="1:4" ht="15">
      <c r="A11" s="43">
        <v>7</v>
      </c>
      <c r="B11" s="10" t="s">
        <v>5</v>
      </c>
      <c r="C11" s="11">
        <v>2254832</v>
      </c>
      <c r="D11" s="2">
        <f t="shared" si="0"/>
        <v>0.00769513111829555</v>
      </c>
    </row>
    <row r="12" spans="1:4" ht="15">
      <c r="A12" s="43">
        <v>8</v>
      </c>
      <c r="B12" s="10" t="s">
        <v>6</v>
      </c>
      <c r="C12" s="11">
        <v>1629360</v>
      </c>
      <c r="D12" s="2">
        <f t="shared" si="0"/>
        <v>0.005560564529377815</v>
      </c>
    </row>
    <row r="13" spans="1:4" ht="15">
      <c r="A13" s="43">
        <v>9</v>
      </c>
      <c r="B13" s="10" t="s">
        <v>7</v>
      </c>
      <c r="C13" s="11">
        <v>1479742</v>
      </c>
      <c r="D13" s="2">
        <f t="shared" si="0"/>
        <v>0.005049958804580072</v>
      </c>
    </row>
    <row r="14" spans="1:4" ht="15">
      <c r="A14" s="43">
        <v>10</v>
      </c>
      <c r="B14" s="44" t="s">
        <v>40</v>
      </c>
      <c r="C14" s="11">
        <v>1434012</v>
      </c>
      <c r="D14" s="2">
        <f t="shared" si="0"/>
        <v>0.004893894696016926</v>
      </c>
    </row>
    <row r="15" spans="1:4" ht="15">
      <c r="A15" s="43">
        <v>11</v>
      </c>
      <c r="B15" s="10" t="s">
        <v>8</v>
      </c>
      <c r="C15" s="11">
        <v>1098180</v>
      </c>
      <c r="D15" s="2">
        <f t="shared" si="0"/>
        <v>0.0037477910068199343</v>
      </c>
    </row>
    <row r="16" spans="1:4" ht="15">
      <c r="A16" s="43">
        <v>12</v>
      </c>
      <c r="B16" s="10" t="s">
        <v>9</v>
      </c>
      <c r="C16" s="11">
        <v>899816</v>
      </c>
      <c r="D16" s="2">
        <f t="shared" si="0"/>
        <v>0.0030708283820436414</v>
      </c>
    </row>
    <row r="17" spans="1:4" ht="15">
      <c r="A17" s="43">
        <v>13</v>
      </c>
      <c r="B17" s="10" t="s">
        <v>10</v>
      </c>
      <c r="C17" s="11">
        <v>500000</v>
      </c>
      <c r="D17" s="2">
        <f t="shared" si="0"/>
        <v>0.0017063646245697127</v>
      </c>
    </row>
    <row r="18" spans="1:4" ht="15">
      <c r="A18" s="43">
        <v>14</v>
      </c>
      <c r="B18" s="10" t="s">
        <v>11</v>
      </c>
      <c r="C18" s="11">
        <v>431342</v>
      </c>
      <c r="D18" s="2">
        <f>C18/$C$21</f>
        <v>0.001472053459782298</v>
      </c>
    </row>
    <row r="19" spans="1:4" ht="15">
      <c r="A19" s="43">
        <v>15</v>
      </c>
      <c r="B19" s="10" t="s">
        <v>12</v>
      </c>
      <c r="C19" s="11">
        <v>150000</v>
      </c>
      <c r="D19" s="2">
        <f>C19/$C$21</f>
        <v>0.0005119093873709138</v>
      </c>
    </row>
    <row r="20" spans="1:4" ht="15">
      <c r="A20" s="43">
        <v>16</v>
      </c>
      <c r="B20" s="44" t="s">
        <v>13</v>
      </c>
      <c r="C20" s="11">
        <v>118011</v>
      </c>
      <c r="D20" s="2">
        <f t="shared" si="0"/>
        <v>0.00040273959142019276</v>
      </c>
    </row>
    <row r="21" spans="2:4" ht="15">
      <c r="B21" s="5" t="s">
        <v>16</v>
      </c>
      <c r="C21" s="7">
        <f>SUM(C5:C20)</f>
        <v>293020608.14</v>
      </c>
      <c r="D21" s="2">
        <f>C21/$C$21</f>
        <v>1</v>
      </c>
    </row>
    <row r="23" ht="15">
      <c r="B23" s="4" t="s">
        <v>57</v>
      </c>
    </row>
    <row r="24" ht="15">
      <c r="B24" s="4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B2" sqref="B2:D21"/>
    </sheetView>
  </sheetViews>
  <sheetFormatPr defaultColWidth="9.140625" defaultRowHeight="15"/>
  <cols>
    <col min="1" max="1" width="9.140625" style="43" customWidth="1"/>
    <col min="2" max="2" width="37.28125" style="43" customWidth="1"/>
    <col min="3" max="3" width="11.140625" style="43" bestFit="1" customWidth="1"/>
    <col min="4" max="9" width="9.140625" style="43" customWidth="1"/>
    <col min="10" max="10" width="10.140625" style="43" bestFit="1" customWidth="1"/>
    <col min="11" max="16384" width="9.140625" style="43" customWidth="1"/>
  </cols>
  <sheetData>
    <row r="2" ht="15">
      <c r="B2" s="1" t="s">
        <v>17</v>
      </c>
    </row>
    <row r="4" spans="2:4" ht="15">
      <c r="B4" s="44" t="s">
        <v>14</v>
      </c>
      <c r="C4" s="45" t="s">
        <v>38</v>
      </c>
      <c r="D4" s="9"/>
    </row>
    <row r="5" spans="2:4" ht="15">
      <c r="B5" s="44" t="s">
        <v>0</v>
      </c>
      <c r="C5" s="42">
        <v>172046612</v>
      </c>
      <c r="D5" s="2">
        <f>C5/$C$21</f>
        <v>0.6013159646299641</v>
      </c>
    </row>
    <row r="6" spans="2:4" ht="15">
      <c r="B6" s="44" t="s">
        <v>1</v>
      </c>
      <c r="C6" s="42">
        <v>47625660.14</v>
      </c>
      <c r="D6" s="2">
        <f aca="true" t="shared" si="0" ref="D6:D20">C6/$C$21</f>
        <v>0.16645529624392097</v>
      </c>
    </row>
    <row r="7" spans="2:4" ht="15">
      <c r="B7" s="44" t="s">
        <v>39</v>
      </c>
      <c r="C7" s="42">
        <v>35955359</v>
      </c>
      <c r="D7" s="2">
        <f t="shared" si="0"/>
        <v>0.12566670816337644</v>
      </c>
    </row>
    <row r="8" spans="2:4" ht="15">
      <c r="B8" s="44" t="s">
        <v>2</v>
      </c>
      <c r="C8" s="39">
        <v>16385217</v>
      </c>
      <c r="D8" s="2">
        <f t="shared" si="0"/>
        <v>0.0572675768007933</v>
      </c>
    </row>
    <row r="9" spans="2:4" ht="15">
      <c r="B9" s="44" t="s">
        <v>3</v>
      </c>
      <c r="C9" s="39">
        <v>3684258</v>
      </c>
      <c r="D9" s="2">
        <f t="shared" si="0"/>
        <v>0.012876761288479555</v>
      </c>
    </row>
    <row r="10" spans="2:4" ht="15">
      <c r="B10" s="44" t="s">
        <v>4</v>
      </c>
      <c r="C10" s="39">
        <v>2780463</v>
      </c>
      <c r="D10" s="2">
        <f t="shared" si="0"/>
        <v>0.00971792917934893</v>
      </c>
    </row>
    <row r="11" spans="2:4" ht="15">
      <c r="B11" s="44" t="s">
        <v>5</v>
      </c>
      <c r="C11" s="39">
        <v>1703500</v>
      </c>
      <c r="D11" s="2">
        <f t="shared" si="0"/>
        <v>0.00595386176943225</v>
      </c>
    </row>
    <row r="12" spans="2:4" ht="15">
      <c r="B12" s="44" t="s">
        <v>6</v>
      </c>
      <c r="C12" s="39">
        <v>0</v>
      </c>
      <c r="D12" s="2">
        <f t="shared" si="0"/>
        <v>0</v>
      </c>
    </row>
    <row r="13" spans="2:4" ht="15">
      <c r="B13" s="44" t="s">
        <v>7</v>
      </c>
      <c r="C13" s="39">
        <v>1479742</v>
      </c>
      <c r="D13" s="2">
        <f t="shared" si="0"/>
        <v>0.0051718105796438015</v>
      </c>
    </row>
    <row r="14" spans="2:4" ht="15">
      <c r="B14" s="44" t="s">
        <v>40</v>
      </c>
      <c r="C14" s="39">
        <v>1378845</v>
      </c>
      <c r="D14" s="2">
        <f t="shared" si="0"/>
        <v>0.004819167908114359</v>
      </c>
    </row>
    <row r="15" spans="2:4" ht="15">
      <c r="B15" s="44" t="s">
        <v>8</v>
      </c>
      <c r="C15" s="39">
        <v>1085407</v>
      </c>
      <c r="D15" s="2">
        <f t="shared" si="0"/>
        <v>0.0037935798306863223</v>
      </c>
    </row>
    <row r="16" spans="2:4" ht="15">
      <c r="B16" s="44" t="s">
        <v>9</v>
      </c>
      <c r="C16" s="39">
        <v>807386</v>
      </c>
      <c r="D16" s="2">
        <f t="shared" si="0"/>
        <v>0.00282187533817131</v>
      </c>
    </row>
    <row r="17" spans="2:4" ht="15">
      <c r="B17" s="44" t="s">
        <v>10</v>
      </c>
      <c r="C17" s="39">
        <v>500000</v>
      </c>
      <c r="D17" s="2">
        <f t="shared" si="0"/>
        <v>0.0017475379423047403</v>
      </c>
    </row>
    <row r="18" spans="2:4" ht="15">
      <c r="B18" s="44" t="s">
        <v>11</v>
      </c>
      <c r="C18" s="39">
        <v>431342</v>
      </c>
      <c r="D18" s="2">
        <f>C18/$C$21</f>
        <v>0.0015075730222192225</v>
      </c>
    </row>
    <row r="19" spans="2:4" ht="15">
      <c r="B19" s="44" t="s">
        <v>12</v>
      </c>
      <c r="C19" s="39">
        <v>145018.5</v>
      </c>
      <c r="D19" s="2">
        <f>C19/$C$21</f>
        <v>0.00050685066217224</v>
      </c>
    </row>
    <row r="20" spans="2:4" ht="15">
      <c r="B20" s="44" t="s">
        <v>13</v>
      </c>
      <c r="C20" s="39">
        <v>108011</v>
      </c>
      <c r="D20" s="2">
        <f t="shared" si="0"/>
        <v>0.00037750664137255457</v>
      </c>
    </row>
    <row r="21" spans="2:4" ht="15">
      <c r="B21" s="44" t="s">
        <v>16</v>
      </c>
      <c r="C21" s="33">
        <f>SUM(C5:C20)</f>
        <v>286116820.64</v>
      </c>
      <c r="D21" s="2">
        <f>C21/$C$21</f>
        <v>1</v>
      </c>
    </row>
    <row r="23" ht="15">
      <c r="B23" s="43" t="s">
        <v>57</v>
      </c>
    </row>
    <row r="24" ht="15">
      <c r="B24" s="4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30"/>
  <sheetViews>
    <sheetView zoomScalePageLayoutView="0" workbookViewId="0" topLeftCell="A10">
      <selection activeCell="B27" sqref="B27:D30"/>
    </sheetView>
  </sheetViews>
  <sheetFormatPr defaultColWidth="9.140625" defaultRowHeight="15"/>
  <cols>
    <col min="1" max="1" width="9.140625" style="13" customWidth="1"/>
    <col min="2" max="2" width="37.00390625" style="13" customWidth="1"/>
    <col min="3" max="3" width="13.140625" style="18" bestFit="1" customWidth="1"/>
    <col min="4" max="4" width="17.57421875" style="18" bestFit="1" customWidth="1"/>
    <col min="5" max="5" width="9.57421875" style="17" bestFit="1" customWidth="1"/>
    <col min="6" max="16384" width="9.140625" style="13" customWidth="1"/>
  </cols>
  <sheetData>
    <row r="2" ht="15">
      <c r="B2" s="1" t="s">
        <v>51</v>
      </c>
    </row>
    <row r="4" spans="2:5" ht="15">
      <c r="B4" s="14" t="s">
        <v>14</v>
      </c>
      <c r="C4" s="46" t="s">
        <v>41</v>
      </c>
      <c r="D4" s="46" t="s">
        <v>42</v>
      </c>
      <c r="E4" s="15" t="s">
        <v>18</v>
      </c>
    </row>
    <row r="5" spans="2:5" ht="15">
      <c r="B5" s="14" t="s">
        <v>0</v>
      </c>
      <c r="C5" s="12">
        <v>176538087</v>
      </c>
      <c r="D5" s="12">
        <v>172046612</v>
      </c>
      <c r="E5" s="19">
        <f>C5-D5</f>
        <v>4491475</v>
      </c>
    </row>
    <row r="6" spans="2:5" ht="15">
      <c r="B6" s="14" t="s">
        <v>1</v>
      </c>
      <c r="C6" s="12">
        <v>47625660.14</v>
      </c>
      <c r="D6" s="12">
        <v>47625660.14</v>
      </c>
      <c r="E6" s="19">
        <f aca="true" t="shared" si="0" ref="E6:E21">C6-D6</f>
        <v>0</v>
      </c>
    </row>
    <row r="7" spans="2:5" ht="15">
      <c r="B7" s="44" t="s">
        <v>39</v>
      </c>
      <c r="C7" s="12">
        <v>35955359</v>
      </c>
      <c r="D7" s="12">
        <v>35955359</v>
      </c>
      <c r="E7" s="19">
        <f t="shared" si="0"/>
        <v>0</v>
      </c>
    </row>
    <row r="8" spans="2:5" ht="15">
      <c r="B8" s="14" t="s">
        <v>2</v>
      </c>
      <c r="C8" s="16">
        <v>16385217</v>
      </c>
      <c r="D8" s="16">
        <v>16385217</v>
      </c>
      <c r="E8" s="19">
        <f t="shared" si="0"/>
        <v>0</v>
      </c>
    </row>
    <row r="9" spans="2:5" ht="15">
      <c r="B9" s="14" t="s">
        <v>3</v>
      </c>
      <c r="C9" s="16">
        <v>4235440</v>
      </c>
      <c r="D9" s="16">
        <v>3684258</v>
      </c>
      <c r="E9" s="19">
        <f t="shared" si="0"/>
        <v>551182</v>
      </c>
    </row>
    <row r="10" spans="2:5" ht="15">
      <c r="B10" s="14" t="s">
        <v>4</v>
      </c>
      <c r="C10" s="16">
        <v>2285550</v>
      </c>
      <c r="D10" s="16">
        <v>2780463</v>
      </c>
      <c r="E10" s="19">
        <f t="shared" si="0"/>
        <v>-494913</v>
      </c>
    </row>
    <row r="11" spans="2:5" ht="15">
      <c r="B11" s="14" t="s">
        <v>5</v>
      </c>
      <c r="C11" s="16">
        <v>2254832</v>
      </c>
      <c r="D11" s="16">
        <v>1703500</v>
      </c>
      <c r="E11" s="19">
        <f t="shared" si="0"/>
        <v>551332</v>
      </c>
    </row>
    <row r="12" spans="2:5" ht="15">
      <c r="B12" s="14" t="s">
        <v>6</v>
      </c>
      <c r="C12" s="16">
        <v>1629360</v>
      </c>
      <c r="D12" s="16">
        <v>0</v>
      </c>
      <c r="E12" s="19">
        <f t="shared" si="0"/>
        <v>1629360</v>
      </c>
    </row>
    <row r="13" spans="2:5" ht="15">
      <c r="B13" s="14" t="s">
        <v>7</v>
      </c>
      <c r="C13" s="16">
        <v>1479742</v>
      </c>
      <c r="D13" s="16">
        <v>1479742</v>
      </c>
      <c r="E13" s="19">
        <f t="shared" si="0"/>
        <v>0</v>
      </c>
    </row>
    <row r="14" spans="2:5" ht="15">
      <c r="B14" s="44" t="s">
        <v>40</v>
      </c>
      <c r="C14" s="16">
        <v>1434012</v>
      </c>
      <c r="D14" s="16">
        <v>1378845</v>
      </c>
      <c r="E14" s="19">
        <f t="shared" si="0"/>
        <v>55167</v>
      </c>
    </row>
    <row r="15" spans="2:5" ht="15">
      <c r="B15" s="14" t="s">
        <v>8</v>
      </c>
      <c r="C15" s="16">
        <v>1098180</v>
      </c>
      <c r="D15" s="16">
        <v>1085407</v>
      </c>
      <c r="E15" s="19">
        <f t="shared" si="0"/>
        <v>12773</v>
      </c>
    </row>
    <row r="16" spans="2:5" ht="15">
      <c r="B16" s="14" t="s">
        <v>9</v>
      </c>
      <c r="C16" s="16">
        <v>899816</v>
      </c>
      <c r="D16" s="16">
        <v>807386</v>
      </c>
      <c r="E16" s="19">
        <f t="shared" si="0"/>
        <v>92430</v>
      </c>
    </row>
    <row r="17" spans="2:5" ht="15">
      <c r="B17" s="14" t="s">
        <v>10</v>
      </c>
      <c r="C17" s="16">
        <v>500000</v>
      </c>
      <c r="D17" s="16">
        <v>500000</v>
      </c>
      <c r="E17" s="19">
        <f t="shared" si="0"/>
        <v>0</v>
      </c>
    </row>
    <row r="18" spans="2:5" ht="15">
      <c r="B18" s="14" t="s">
        <v>11</v>
      </c>
      <c r="C18" s="16">
        <v>431342</v>
      </c>
      <c r="D18" s="16">
        <v>431342</v>
      </c>
      <c r="E18" s="19">
        <f t="shared" si="0"/>
        <v>0</v>
      </c>
    </row>
    <row r="19" spans="2:5" ht="15">
      <c r="B19" s="14" t="s">
        <v>12</v>
      </c>
      <c r="C19" s="16">
        <v>150000</v>
      </c>
      <c r="D19" s="16">
        <v>145018.5</v>
      </c>
      <c r="E19" s="19">
        <f t="shared" si="0"/>
        <v>4981.5</v>
      </c>
    </row>
    <row r="20" spans="2:5" ht="15">
      <c r="B20" s="14" t="s">
        <v>13</v>
      </c>
      <c r="C20" s="16">
        <v>118011</v>
      </c>
      <c r="D20" s="16">
        <v>108011</v>
      </c>
      <c r="E20" s="19">
        <f t="shared" si="0"/>
        <v>10000</v>
      </c>
    </row>
    <row r="21" spans="2:5" ht="15">
      <c r="B21" s="14" t="s">
        <v>16</v>
      </c>
      <c r="C21" s="16">
        <f>SUM(C5:C20)</f>
        <v>293020608.14</v>
      </c>
      <c r="D21" s="16">
        <f>SUM(D5:D20)</f>
        <v>286116820.64</v>
      </c>
      <c r="E21" s="19">
        <f t="shared" si="0"/>
        <v>6903787.5</v>
      </c>
    </row>
    <row r="23" ht="15">
      <c r="B23" s="13" t="s">
        <v>57</v>
      </c>
    </row>
    <row r="24" ht="15">
      <c r="B24" s="13" t="s">
        <v>58</v>
      </c>
    </row>
    <row r="27" ht="15">
      <c r="B27" s="43" t="s">
        <v>59</v>
      </c>
    </row>
    <row r="29" spans="2:4" ht="15">
      <c r="B29" s="49" t="s">
        <v>60</v>
      </c>
      <c r="C29" s="50" t="s">
        <v>61</v>
      </c>
      <c r="D29" s="50" t="s">
        <v>62</v>
      </c>
    </row>
    <row r="30" spans="2:4" ht="15">
      <c r="B30" s="51">
        <v>293020608</v>
      </c>
      <c r="C30" s="52">
        <v>286116821</v>
      </c>
      <c r="D30" s="52">
        <v>6903788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B1">
      <selection activeCell="B2" sqref="B2:F21"/>
    </sheetView>
  </sheetViews>
  <sheetFormatPr defaultColWidth="9.140625" defaultRowHeight="15"/>
  <cols>
    <col min="1" max="1" width="9.140625" style="24" customWidth="1"/>
    <col min="2" max="2" width="37.7109375" style="24" bestFit="1" customWidth="1"/>
    <col min="3" max="3" width="15.421875" style="27" bestFit="1" customWidth="1"/>
    <col min="4" max="4" width="17.57421875" style="27" bestFit="1" customWidth="1"/>
    <col min="5" max="5" width="22.8515625" style="27" bestFit="1" customWidth="1"/>
    <col min="6" max="6" width="12.28125" style="27" customWidth="1"/>
    <col min="7" max="7" width="24.28125" style="27" bestFit="1" customWidth="1"/>
    <col min="8" max="16384" width="9.140625" style="24" customWidth="1"/>
  </cols>
  <sheetData>
    <row r="2" ht="15">
      <c r="B2" s="1" t="s">
        <v>52</v>
      </c>
    </row>
    <row r="4" spans="2:8" ht="15">
      <c r="B4" s="25" t="s">
        <v>14</v>
      </c>
      <c r="C4" s="23" t="s">
        <v>19</v>
      </c>
      <c r="D4" s="23" t="s">
        <v>20</v>
      </c>
      <c r="E4" s="23" t="s">
        <v>21</v>
      </c>
      <c r="F4" s="23" t="s">
        <v>22</v>
      </c>
      <c r="G4" s="24"/>
      <c r="H4" s="20" t="s">
        <v>43</v>
      </c>
    </row>
    <row r="5" spans="1:7" ht="15">
      <c r="A5" s="24">
        <v>1</v>
      </c>
      <c r="B5" s="25" t="s">
        <v>0</v>
      </c>
      <c r="C5" s="22">
        <v>55826750</v>
      </c>
      <c r="D5" s="22">
        <v>38628598</v>
      </c>
      <c r="E5" s="22">
        <v>5101905</v>
      </c>
      <c r="F5" s="22">
        <v>76980834</v>
      </c>
      <c r="G5" s="24"/>
    </row>
    <row r="6" spans="1:7" ht="15">
      <c r="A6" s="24">
        <v>2</v>
      </c>
      <c r="B6" s="25" t="s">
        <v>1</v>
      </c>
      <c r="C6" s="22">
        <v>33318149</v>
      </c>
      <c r="D6" s="22">
        <v>2103625</v>
      </c>
      <c r="E6" s="22">
        <v>1481321</v>
      </c>
      <c r="F6" s="22">
        <v>10722565</v>
      </c>
      <c r="G6" s="24"/>
    </row>
    <row r="7" spans="1:7" ht="15">
      <c r="A7" s="24">
        <v>3</v>
      </c>
      <c r="B7" s="44" t="s">
        <v>39</v>
      </c>
      <c r="C7" s="28">
        <v>18975182</v>
      </c>
      <c r="D7" s="21" t="s">
        <v>23</v>
      </c>
      <c r="E7" s="28">
        <v>8769344</v>
      </c>
      <c r="F7" s="28">
        <v>15757046</v>
      </c>
      <c r="G7" s="24"/>
    </row>
    <row r="8" spans="1:7" ht="15">
      <c r="A8" s="24">
        <v>4</v>
      </c>
      <c r="B8" s="25" t="s">
        <v>2</v>
      </c>
      <c r="C8" s="26">
        <v>5552885</v>
      </c>
      <c r="D8" s="21" t="s">
        <v>23</v>
      </c>
      <c r="E8" s="26">
        <v>315940</v>
      </c>
      <c r="F8" s="26">
        <v>10516392</v>
      </c>
      <c r="G8" s="24"/>
    </row>
    <row r="9" spans="1:7" ht="15">
      <c r="A9" s="24">
        <v>5</v>
      </c>
      <c r="B9" s="25" t="s">
        <v>3</v>
      </c>
      <c r="C9" s="26">
        <v>3926232</v>
      </c>
      <c r="D9" s="21" t="s">
        <v>23</v>
      </c>
      <c r="E9" s="26">
        <v>309208</v>
      </c>
      <c r="F9" s="26">
        <v>0</v>
      </c>
      <c r="G9" s="24"/>
    </row>
    <row r="10" spans="1:7" ht="15">
      <c r="A10" s="24">
        <v>6</v>
      </c>
      <c r="B10" s="25" t="s">
        <v>4</v>
      </c>
      <c r="C10" s="26">
        <v>1485550</v>
      </c>
      <c r="D10" s="21" t="s">
        <v>23</v>
      </c>
      <c r="E10" s="26">
        <v>800000</v>
      </c>
      <c r="F10" s="26">
        <v>0</v>
      </c>
      <c r="G10" s="24"/>
    </row>
    <row r="11" spans="1:7" ht="15">
      <c r="A11" s="24">
        <v>7</v>
      </c>
      <c r="B11" s="25" t="s">
        <v>5</v>
      </c>
      <c r="C11" s="26">
        <v>2188832</v>
      </c>
      <c r="D11" s="21" t="s">
        <v>23</v>
      </c>
      <c r="E11" s="26">
        <v>66000</v>
      </c>
      <c r="F11" s="26">
        <v>0</v>
      </c>
      <c r="G11" s="24"/>
    </row>
    <row r="12" spans="1:7" ht="15">
      <c r="A12" s="24">
        <v>8</v>
      </c>
      <c r="B12" s="25" t="s">
        <v>6</v>
      </c>
      <c r="C12" s="26">
        <v>1629360</v>
      </c>
      <c r="D12" s="21" t="s">
        <v>23</v>
      </c>
      <c r="E12" s="26">
        <v>0</v>
      </c>
      <c r="F12" s="26">
        <v>0</v>
      </c>
      <c r="G12" s="24"/>
    </row>
    <row r="13" spans="1:7" ht="15">
      <c r="A13" s="24">
        <v>9</v>
      </c>
      <c r="B13" s="25" t="s">
        <v>7</v>
      </c>
      <c r="C13" s="26">
        <v>1479742</v>
      </c>
      <c r="D13" s="21" t="s">
        <v>23</v>
      </c>
      <c r="E13" s="26">
        <v>0</v>
      </c>
      <c r="F13" s="26">
        <v>0</v>
      </c>
      <c r="G13" s="24"/>
    </row>
    <row r="14" spans="1:7" ht="15">
      <c r="A14" s="24">
        <v>10</v>
      </c>
      <c r="B14" s="44" t="s">
        <v>40</v>
      </c>
      <c r="C14" s="26">
        <v>1434012</v>
      </c>
      <c r="D14" s="21" t="s">
        <v>23</v>
      </c>
      <c r="E14" s="26">
        <v>0</v>
      </c>
      <c r="F14" s="26">
        <v>0</v>
      </c>
      <c r="G14" s="24"/>
    </row>
    <row r="15" spans="2:7" ht="15">
      <c r="B15" s="25" t="s">
        <v>8</v>
      </c>
      <c r="C15" s="26">
        <v>0</v>
      </c>
      <c r="D15" s="21" t="s">
        <v>23</v>
      </c>
      <c r="E15" s="26">
        <v>1098180</v>
      </c>
      <c r="F15" s="26">
        <v>0</v>
      </c>
      <c r="G15" s="24"/>
    </row>
    <row r="16" spans="2:7" ht="15">
      <c r="B16" s="25" t="s">
        <v>9</v>
      </c>
      <c r="C16" s="26">
        <v>0</v>
      </c>
      <c r="D16" s="21" t="s">
        <v>23</v>
      </c>
      <c r="E16" s="26">
        <v>899816</v>
      </c>
      <c r="F16" s="26">
        <v>0</v>
      </c>
      <c r="G16" s="24"/>
    </row>
    <row r="17" spans="2:7" ht="15">
      <c r="B17" s="25" t="s">
        <v>10</v>
      </c>
      <c r="C17" s="26">
        <v>0</v>
      </c>
      <c r="D17" s="21" t="s">
        <v>23</v>
      </c>
      <c r="E17" s="26">
        <v>500000</v>
      </c>
      <c r="F17" s="26">
        <v>0</v>
      </c>
      <c r="G17" s="24"/>
    </row>
    <row r="18" spans="2:7" ht="15">
      <c r="B18" s="25" t="s">
        <v>11</v>
      </c>
      <c r="C18" s="26">
        <v>0</v>
      </c>
      <c r="D18" s="21" t="s">
        <v>23</v>
      </c>
      <c r="E18" s="26">
        <v>431342</v>
      </c>
      <c r="F18" s="26">
        <v>0</v>
      </c>
      <c r="G18" s="24"/>
    </row>
    <row r="19" spans="2:7" ht="15">
      <c r="B19" s="25" t="s">
        <v>12</v>
      </c>
      <c r="C19" s="26">
        <v>0</v>
      </c>
      <c r="D19" s="21" t="s">
        <v>23</v>
      </c>
      <c r="E19" s="26">
        <v>150000</v>
      </c>
      <c r="F19" s="26">
        <v>0</v>
      </c>
      <c r="G19" s="24"/>
    </row>
    <row r="20" spans="2:7" ht="15">
      <c r="B20" s="25" t="s">
        <v>13</v>
      </c>
      <c r="C20" s="26">
        <v>0</v>
      </c>
      <c r="D20" s="21" t="s">
        <v>23</v>
      </c>
      <c r="E20" s="26">
        <v>118011</v>
      </c>
      <c r="F20" s="26">
        <v>0</v>
      </c>
      <c r="G20" s="24"/>
    </row>
    <row r="21" spans="2:7" ht="15">
      <c r="B21" s="25" t="s">
        <v>16</v>
      </c>
      <c r="C21" s="28">
        <f>SUM(C5:C20)</f>
        <v>125816694</v>
      </c>
      <c r="D21" s="28">
        <f>SUM(D5:D20)</f>
        <v>40732223</v>
      </c>
      <c r="E21" s="28">
        <f>SUM(E5:E20)</f>
        <v>20041067</v>
      </c>
      <c r="F21" s="28">
        <f>SUM(F5:F20)</f>
        <v>113976837</v>
      </c>
      <c r="G21" s="24"/>
    </row>
    <row r="23" ht="15">
      <c r="B23" s="24" t="s">
        <v>57</v>
      </c>
    </row>
    <row r="24" ht="15">
      <c r="B24" s="24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"/>
  <sheetViews>
    <sheetView zoomScalePageLayoutView="0" workbookViewId="0" topLeftCell="A1">
      <selection activeCell="B2" sqref="B2:E8"/>
    </sheetView>
  </sheetViews>
  <sheetFormatPr defaultColWidth="9.140625" defaultRowHeight="15"/>
  <cols>
    <col min="1" max="1" width="9.140625" style="30" customWidth="1"/>
    <col min="2" max="2" width="32.8515625" style="30" bestFit="1" customWidth="1"/>
    <col min="3" max="3" width="18.421875" style="30" bestFit="1" customWidth="1"/>
    <col min="4" max="4" width="21.140625" style="30" bestFit="1" customWidth="1"/>
    <col min="5" max="5" width="10.140625" style="30" bestFit="1" customWidth="1"/>
    <col min="6" max="16384" width="9.140625" style="30" customWidth="1"/>
  </cols>
  <sheetData>
    <row r="2" ht="15">
      <c r="B2" s="1" t="s">
        <v>53</v>
      </c>
    </row>
    <row r="4" spans="2:5" ht="15">
      <c r="B4" s="31" t="s">
        <v>14</v>
      </c>
      <c r="C4" s="31" t="s">
        <v>24</v>
      </c>
      <c r="D4" s="44" t="s">
        <v>44</v>
      </c>
      <c r="E4" s="31" t="s">
        <v>25</v>
      </c>
    </row>
    <row r="5" spans="2:7" ht="15">
      <c r="B5" s="31" t="s">
        <v>0</v>
      </c>
      <c r="C5" s="29">
        <v>51141673</v>
      </c>
      <c r="D5" s="29">
        <v>25839161</v>
      </c>
      <c r="E5" s="29">
        <v>76980834</v>
      </c>
      <c r="G5" s="43" t="s">
        <v>45</v>
      </c>
    </row>
    <row r="6" spans="2:5" ht="15">
      <c r="B6" s="31" t="s">
        <v>1</v>
      </c>
      <c r="C6" s="32">
        <v>0</v>
      </c>
      <c r="D6" s="32">
        <v>10722565</v>
      </c>
      <c r="E6" s="32">
        <v>10722565</v>
      </c>
    </row>
    <row r="7" spans="2:7" ht="15">
      <c r="B7" s="44" t="s">
        <v>39</v>
      </c>
      <c r="C7" s="33">
        <v>13599892</v>
      </c>
      <c r="D7" s="33">
        <v>1824760</v>
      </c>
      <c r="E7" s="33">
        <v>15757046</v>
      </c>
      <c r="G7" s="43" t="s">
        <v>46</v>
      </c>
    </row>
    <row r="8" spans="2:5" ht="15">
      <c r="B8" s="31" t="s">
        <v>2</v>
      </c>
      <c r="C8" s="29">
        <v>10163494</v>
      </c>
      <c r="D8" s="29">
        <v>352898</v>
      </c>
      <c r="E8" s="29">
        <v>10516392</v>
      </c>
    </row>
    <row r="10" ht="15">
      <c r="B10" s="30" t="s">
        <v>57</v>
      </c>
    </row>
    <row r="11" ht="15">
      <c r="B11" s="30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5"/>
  <sheetViews>
    <sheetView zoomScalePageLayoutView="0" workbookViewId="0" topLeftCell="A1">
      <selection activeCell="B2" sqref="B2:O22"/>
    </sheetView>
  </sheetViews>
  <sheetFormatPr defaultColWidth="9.140625" defaultRowHeight="15"/>
  <cols>
    <col min="2" max="2" width="37.7109375" style="0" bestFit="1" customWidth="1"/>
    <col min="3" max="3" width="19.00390625" style="37" bestFit="1" customWidth="1"/>
    <col min="4" max="4" width="22.8515625" style="37" bestFit="1" customWidth="1"/>
    <col min="5" max="5" width="10.140625" style="37" bestFit="1" customWidth="1"/>
    <col min="6" max="6" width="13.57421875" style="37" bestFit="1" customWidth="1"/>
    <col min="7" max="7" width="9.140625" style="37" customWidth="1"/>
    <col min="8" max="8" width="9.8515625" style="37" bestFit="1" customWidth="1"/>
    <col min="9" max="9" width="14.28125" style="37" bestFit="1" customWidth="1"/>
    <col min="10" max="10" width="18.140625" style="37" bestFit="1" customWidth="1"/>
    <col min="11" max="11" width="14.28125" style="37" bestFit="1" customWidth="1"/>
    <col min="12" max="12" width="11.140625" style="37" bestFit="1" customWidth="1"/>
    <col min="13" max="13" width="9.57421875" style="37" bestFit="1" customWidth="1"/>
    <col min="14" max="14" width="18.421875" style="37" bestFit="1" customWidth="1"/>
    <col min="15" max="15" width="11.140625" style="37" bestFit="1" customWidth="1"/>
  </cols>
  <sheetData>
    <row r="1" spans="3:15" s="34" customFormat="1" ht="15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ht="15">
      <c r="B2" s="1" t="s">
        <v>54</v>
      </c>
    </row>
    <row r="3" ht="16.5" customHeight="1"/>
    <row r="4" ht="17.25" customHeight="1" hidden="1"/>
    <row r="5" spans="2:16" ht="30">
      <c r="B5" s="38" t="s">
        <v>14</v>
      </c>
      <c r="C5" s="41" t="s">
        <v>37</v>
      </c>
      <c r="D5" s="35" t="s">
        <v>26</v>
      </c>
      <c r="E5" s="35" t="s">
        <v>27</v>
      </c>
      <c r="F5" s="35" t="s">
        <v>28</v>
      </c>
      <c r="G5" s="35" t="s">
        <v>29</v>
      </c>
      <c r="H5" s="35" t="s">
        <v>30</v>
      </c>
      <c r="I5" s="35" t="s">
        <v>31</v>
      </c>
      <c r="J5" s="35" t="s">
        <v>32</v>
      </c>
      <c r="K5" s="35" t="s">
        <v>33</v>
      </c>
      <c r="L5" s="35" t="s">
        <v>34</v>
      </c>
      <c r="M5" s="35" t="s">
        <v>35</v>
      </c>
      <c r="N5" s="41" t="s">
        <v>47</v>
      </c>
      <c r="O5" s="35" t="s">
        <v>25</v>
      </c>
      <c r="P5" s="34" t="s">
        <v>36</v>
      </c>
    </row>
    <row r="6" spans="2:15" ht="15">
      <c r="B6" s="38" t="s">
        <v>0</v>
      </c>
      <c r="C6" s="36">
        <v>35687358</v>
      </c>
      <c r="D6" s="36">
        <v>7339061</v>
      </c>
      <c r="E6" s="36">
        <v>50470701</v>
      </c>
      <c r="F6" s="36">
        <v>10707609</v>
      </c>
      <c r="G6" s="36">
        <v>100000</v>
      </c>
      <c r="H6" s="36">
        <v>3530978</v>
      </c>
      <c r="I6" s="36">
        <v>4216200</v>
      </c>
      <c r="J6" s="36">
        <v>4101905</v>
      </c>
      <c r="K6" s="36">
        <v>6226439</v>
      </c>
      <c r="L6" s="36">
        <v>15502500</v>
      </c>
      <c r="M6" s="36">
        <v>0</v>
      </c>
      <c r="N6" s="36" t="s">
        <v>23</v>
      </c>
      <c r="O6" s="39">
        <f>SUM(C6:N6)</f>
        <v>137882751</v>
      </c>
    </row>
    <row r="7" spans="2:15" ht="15">
      <c r="B7" s="38" t="s">
        <v>1</v>
      </c>
      <c r="C7" s="36">
        <v>147732</v>
      </c>
      <c r="D7" s="36">
        <v>7260000</v>
      </c>
      <c r="E7" s="36">
        <v>20564624</v>
      </c>
      <c r="F7" s="36">
        <v>6715528</v>
      </c>
      <c r="G7" s="36">
        <v>0</v>
      </c>
      <c r="H7" s="36">
        <v>438000</v>
      </c>
      <c r="I7" s="36">
        <v>0</v>
      </c>
      <c r="J7" s="36">
        <v>0</v>
      </c>
      <c r="K7" s="36">
        <v>1786150</v>
      </c>
      <c r="L7" s="36">
        <v>8610000</v>
      </c>
      <c r="M7" s="36">
        <v>0</v>
      </c>
      <c r="N7" s="36">
        <v>2103626.1400000006</v>
      </c>
      <c r="O7" s="39">
        <f aca="true" t="shared" si="0" ref="O7:O22">SUM(C7:N7)</f>
        <v>47625660.14</v>
      </c>
    </row>
    <row r="8" spans="2:15" ht="15">
      <c r="B8" s="44" t="s">
        <v>39</v>
      </c>
      <c r="C8" s="39">
        <v>5080494</v>
      </c>
      <c r="D8" s="39">
        <v>15711588</v>
      </c>
      <c r="E8" s="39">
        <v>591120</v>
      </c>
      <c r="F8" s="39">
        <v>2320616</v>
      </c>
      <c r="G8" s="39">
        <v>1531970</v>
      </c>
      <c r="H8" s="39">
        <v>688031</v>
      </c>
      <c r="I8" s="39">
        <v>2277067</v>
      </c>
      <c r="J8" s="39">
        <v>15300686</v>
      </c>
      <c r="K8" s="36">
        <v>0</v>
      </c>
      <c r="L8" s="36">
        <v>0</v>
      </c>
      <c r="M8" s="36">
        <v>0</v>
      </c>
      <c r="N8" s="36" t="s">
        <v>23</v>
      </c>
      <c r="O8" s="39">
        <f t="shared" si="0"/>
        <v>43501572</v>
      </c>
    </row>
    <row r="9" spans="2:15" ht="15">
      <c r="B9" s="38" t="s">
        <v>2</v>
      </c>
      <c r="C9" s="36">
        <v>484648</v>
      </c>
      <c r="D9" s="36">
        <v>1234715</v>
      </c>
      <c r="E9" s="36">
        <v>4375408</v>
      </c>
      <c r="F9" s="36">
        <v>1200000</v>
      </c>
      <c r="G9" s="36">
        <v>5576500</v>
      </c>
      <c r="H9" s="36">
        <v>896000</v>
      </c>
      <c r="I9" s="36">
        <v>1536446</v>
      </c>
      <c r="J9" s="36">
        <v>0</v>
      </c>
      <c r="K9" s="36">
        <v>1081500</v>
      </c>
      <c r="L9" s="36">
        <v>0</v>
      </c>
      <c r="M9" s="36">
        <v>0</v>
      </c>
      <c r="N9" s="36" t="s">
        <v>23</v>
      </c>
      <c r="O9" s="39">
        <f t="shared" si="0"/>
        <v>16385217</v>
      </c>
    </row>
    <row r="10" spans="2:15" ht="15">
      <c r="B10" s="38" t="s">
        <v>3</v>
      </c>
      <c r="C10" s="36">
        <v>0</v>
      </c>
      <c r="D10" s="36">
        <v>700500</v>
      </c>
      <c r="E10" s="36">
        <v>2555000</v>
      </c>
      <c r="F10" s="36">
        <v>0</v>
      </c>
      <c r="G10" s="36">
        <v>0</v>
      </c>
      <c r="H10" s="36">
        <v>59200</v>
      </c>
      <c r="I10" s="36">
        <v>0</v>
      </c>
      <c r="J10" s="36">
        <v>0</v>
      </c>
      <c r="K10" s="36">
        <v>60350</v>
      </c>
      <c r="L10" s="36">
        <v>0</v>
      </c>
      <c r="M10" s="36">
        <v>0</v>
      </c>
      <c r="N10" s="36" t="s">
        <v>23</v>
      </c>
      <c r="O10" s="39">
        <f t="shared" si="0"/>
        <v>3375050</v>
      </c>
    </row>
    <row r="11" spans="2:15" ht="15">
      <c r="B11" s="38" t="s">
        <v>4</v>
      </c>
      <c r="C11" s="36">
        <v>0</v>
      </c>
      <c r="D11" s="36">
        <v>0</v>
      </c>
      <c r="E11" s="36">
        <v>2007963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772500</v>
      </c>
      <c r="N11" s="36" t="s">
        <v>23</v>
      </c>
      <c r="O11" s="39">
        <f t="shared" si="0"/>
        <v>2780463</v>
      </c>
    </row>
    <row r="12" spans="2:15" ht="15">
      <c r="B12" s="38" t="s">
        <v>5</v>
      </c>
      <c r="C12" s="36">
        <v>0</v>
      </c>
      <c r="D12" s="36">
        <v>505399</v>
      </c>
      <c r="E12" s="36">
        <v>248991</v>
      </c>
      <c r="F12" s="36">
        <v>0</v>
      </c>
      <c r="G12" s="36">
        <v>0</v>
      </c>
      <c r="H12" s="36">
        <v>469600</v>
      </c>
      <c r="I12" s="36">
        <v>0</v>
      </c>
      <c r="J12" s="36">
        <v>0</v>
      </c>
      <c r="K12" s="36">
        <v>479510</v>
      </c>
      <c r="L12" s="36">
        <v>0</v>
      </c>
      <c r="M12" s="36">
        <v>0</v>
      </c>
      <c r="N12" s="36" t="s">
        <v>23</v>
      </c>
      <c r="O12" s="39">
        <f t="shared" si="0"/>
        <v>1703500</v>
      </c>
    </row>
    <row r="13" spans="2:15" ht="15">
      <c r="B13" s="38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 t="s">
        <v>23</v>
      </c>
      <c r="O13" s="39">
        <f t="shared" si="0"/>
        <v>0</v>
      </c>
    </row>
    <row r="14" spans="2:15" ht="15">
      <c r="B14" s="38" t="s">
        <v>7</v>
      </c>
      <c r="C14" s="36">
        <v>610000</v>
      </c>
      <c r="D14" s="36">
        <v>0</v>
      </c>
      <c r="E14" s="36">
        <v>0</v>
      </c>
      <c r="F14" s="36">
        <v>0</v>
      </c>
      <c r="G14" s="36">
        <v>0</v>
      </c>
      <c r="H14" s="36">
        <v>800000</v>
      </c>
      <c r="I14" s="36">
        <v>0</v>
      </c>
      <c r="J14" s="36">
        <v>0</v>
      </c>
      <c r="K14" s="36">
        <v>69742</v>
      </c>
      <c r="L14" s="36">
        <v>0</v>
      </c>
      <c r="M14" s="36">
        <v>0</v>
      </c>
      <c r="N14" s="36" t="s">
        <v>23</v>
      </c>
      <c r="O14" s="39">
        <f t="shared" si="0"/>
        <v>1479742</v>
      </c>
    </row>
    <row r="15" spans="2:15" ht="15">
      <c r="B15" s="44" t="s">
        <v>40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321000</v>
      </c>
      <c r="I15" s="36">
        <v>0</v>
      </c>
      <c r="J15" s="36">
        <v>0</v>
      </c>
      <c r="K15" s="36">
        <v>907845</v>
      </c>
      <c r="L15" s="36">
        <v>150000</v>
      </c>
      <c r="M15" s="36">
        <v>0</v>
      </c>
      <c r="N15" s="36" t="s">
        <v>23</v>
      </c>
      <c r="O15" s="39">
        <f t="shared" si="0"/>
        <v>1378845</v>
      </c>
    </row>
    <row r="16" spans="2:15" ht="15">
      <c r="B16" s="38" t="s">
        <v>8</v>
      </c>
      <c r="C16" s="36">
        <v>0</v>
      </c>
      <c r="D16" s="36">
        <v>325980</v>
      </c>
      <c r="E16" s="36">
        <v>0</v>
      </c>
      <c r="F16" s="36">
        <v>250227</v>
      </c>
      <c r="G16" s="36">
        <v>0</v>
      </c>
      <c r="H16" s="36">
        <v>249200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 t="s">
        <v>23</v>
      </c>
      <c r="O16" s="39">
        <f t="shared" si="0"/>
        <v>825407</v>
      </c>
    </row>
    <row r="17" spans="2:15" ht="15">
      <c r="B17" s="38" t="s">
        <v>9</v>
      </c>
      <c r="C17" s="36">
        <v>0</v>
      </c>
      <c r="D17" s="36">
        <v>48720</v>
      </c>
      <c r="E17" s="36">
        <v>607570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151096</v>
      </c>
      <c r="L17" s="36">
        <v>0</v>
      </c>
      <c r="M17" s="36">
        <v>0</v>
      </c>
      <c r="N17" s="36" t="s">
        <v>23</v>
      </c>
      <c r="O17" s="39">
        <f t="shared" si="0"/>
        <v>807386</v>
      </c>
    </row>
    <row r="18" spans="2:15" ht="15">
      <c r="B18" s="38" t="s">
        <v>10</v>
      </c>
      <c r="C18" s="36">
        <v>0</v>
      </c>
      <c r="D18" s="36">
        <v>0</v>
      </c>
      <c r="E18" s="40">
        <v>500000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 t="s">
        <v>23</v>
      </c>
      <c r="O18" s="39">
        <f t="shared" si="0"/>
        <v>500000</v>
      </c>
    </row>
    <row r="19" spans="2:15" ht="15">
      <c r="B19" s="38" t="s">
        <v>11</v>
      </c>
      <c r="C19" s="36">
        <v>0</v>
      </c>
      <c r="D19" s="36">
        <v>315100</v>
      </c>
      <c r="E19" s="40">
        <v>76242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40000</v>
      </c>
      <c r="L19" s="36">
        <v>0</v>
      </c>
      <c r="M19" s="36">
        <v>0</v>
      </c>
      <c r="N19" s="36" t="s">
        <v>23</v>
      </c>
      <c r="O19" s="39">
        <f t="shared" si="0"/>
        <v>431342</v>
      </c>
    </row>
    <row r="20" spans="2:15" ht="15">
      <c r="B20" s="38" t="s">
        <v>12</v>
      </c>
      <c r="C20" s="36">
        <v>0</v>
      </c>
      <c r="D20" s="36">
        <v>72000</v>
      </c>
      <c r="E20" s="36">
        <v>0</v>
      </c>
      <c r="F20" s="36">
        <v>73018.5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 t="s">
        <v>23</v>
      </c>
      <c r="O20" s="39">
        <f t="shared" si="0"/>
        <v>145018.5</v>
      </c>
    </row>
    <row r="21" spans="2:15" ht="15">
      <c r="B21" s="38" t="s">
        <v>13</v>
      </c>
      <c r="C21" s="36">
        <v>0</v>
      </c>
      <c r="D21" s="36">
        <v>0</v>
      </c>
      <c r="E21" s="36">
        <v>38000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70811</v>
      </c>
      <c r="N21" s="36" t="s">
        <v>23</v>
      </c>
      <c r="O21" s="39">
        <f t="shared" si="0"/>
        <v>108811</v>
      </c>
    </row>
    <row r="22" spans="2:15" ht="15">
      <c r="B22" s="38" t="s">
        <v>16</v>
      </c>
      <c r="C22" s="39">
        <f>SUM(C6:C21)</f>
        <v>42010232</v>
      </c>
      <c r="D22" s="39">
        <f aca="true" t="shared" si="1" ref="D22:N22">SUM(D6:D21)</f>
        <v>33513063</v>
      </c>
      <c r="E22" s="39">
        <f t="shared" si="1"/>
        <v>82035619</v>
      </c>
      <c r="F22" s="39">
        <f t="shared" si="1"/>
        <v>21266998.5</v>
      </c>
      <c r="G22" s="39">
        <f t="shared" si="1"/>
        <v>7208470</v>
      </c>
      <c r="H22" s="39">
        <f t="shared" si="1"/>
        <v>7452009</v>
      </c>
      <c r="I22" s="39">
        <f t="shared" si="1"/>
        <v>8029713</v>
      </c>
      <c r="J22" s="39">
        <f t="shared" si="1"/>
        <v>19402591</v>
      </c>
      <c r="K22" s="39">
        <f t="shared" si="1"/>
        <v>10802632</v>
      </c>
      <c r="L22" s="39">
        <f t="shared" si="1"/>
        <v>24262500</v>
      </c>
      <c r="M22" s="39">
        <f t="shared" si="1"/>
        <v>843311</v>
      </c>
      <c r="N22" s="39">
        <f t="shared" si="1"/>
        <v>2103626.1400000006</v>
      </c>
      <c r="O22" s="39">
        <f t="shared" si="0"/>
        <v>258930764.64</v>
      </c>
    </row>
    <row r="24" spans="2:5" ht="15">
      <c r="B24" s="43" t="s">
        <v>57</v>
      </c>
      <c r="D24" s="37" t="s">
        <v>36</v>
      </c>
      <c r="E24" s="37" t="s">
        <v>36</v>
      </c>
    </row>
    <row r="25" ht="15">
      <c r="B25" s="4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1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9.140625" style="43" customWidth="1"/>
    <col min="2" max="2" width="37.7109375" style="43" bestFit="1" customWidth="1"/>
    <col min="3" max="3" width="20.7109375" style="48" bestFit="1" customWidth="1"/>
    <col min="4" max="4" width="18.140625" style="48" bestFit="1" customWidth="1"/>
    <col min="5" max="5" width="9.140625" style="48" customWidth="1"/>
    <col min="6" max="16384" width="9.140625" style="43" customWidth="1"/>
  </cols>
  <sheetData>
    <row r="2" ht="15">
      <c r="B2" s="1" t="s">
        <v>55</v>
      </c>
    </row>
    <row r="4" spans="2:5" ht="15">
      <c r="B4" s="44" t="s">
        <v>14</v>
      </c>
      <c r="C4" s="46" t="s">
        <v>48</v>
      </c>
      <c r="D4" s="46" t="s">
        <v>49</v>
      </c>
      <c r="E4" s="46" t="s">
        <v>25</v>
      </c>
    </row>
    <row r="5" spans="2:9" ht="15">
      <c r="B5" s="44" t="s">
        <v>0</v>
      </c>
      <c r="C5" s="42">
        <v>4101905</v>
      </c>
      <c r="D5" s="42">
        <v>1000000</v>
      </c>
      <c r="E5" s="42">
        <v>5101905</v>
      </c>
      <c r="I5" s="47" t="s">
        <v>50</v>
      </c>
    </row>
    <row r="6" spans="2:5" ht="15">
      <c r="B6" s="44" t="s">
        <v>1</v>
      </c>
      <c r="C6" s="42">
        <v>1481321</v>
      </c>
      <c r="D6" s="42">
        <v>0</v>
      </c>
      <c r="E6" s="42">
        <v>1481321</v>
      </c>
    </row>
    <row r="7" spans="2:9" ht="15">
      <c r="B7" s="44" t="s">
        <v>39</v>
      </c>
      <c r="C7" s="42">
        <v>1173130</v>
      </c>
      <c r="D7" s="42">
        <v>50000</v>
      </c>
      <c r="E7" s="42">
        <v>1223130</v>
      </c>
      <c r="I7" s="47" t="s">
        <v>56</v>
      </c>
    </row>
    <row r="8" spans="2:5" ht="15">
      <c r="B8" s="44" t="s">
        <v>2</v>
      </c>
      <c r="C8" s="42">
        <v>40000</v>
      </c>
      <c r="D8" s="42">
        <v>275940</v>
      </c>
      <c r="E8" s="42">
        <v>315940</v>
      </c>
    </row>
    <row r="9" spans="2:5" ht="15">
      <c r="B9" s="44" t="s">
        <v>3</v>
      </c>
      <c r="C9" s="42">
        <v>309208</v>
      </c>
      <c r="D9" s="42">
        <v>0</v>
      </c>
      <c r="E9" s="42">
        <v>309208</v>
      </c>
    </row>
    <row r="10" spans="2:5" ht="15">
      <c r="B10" s="44" t="s">
        <v>4</v>
      </c>
      <c r="C10" s="42">
        <v>800000</v>
      </c>
      <c r="D10" s="42">
        <v>0</v>
      </c>
      <c r="E10" s="42">
        <v>800000</v>
      </c>
    </row>
    <row r="11" spans="2:5" ht="15">
      <c r="B11" s="44" t="s">
        <v>5</v>
      </c>
      <c r="C11" s="42">
        <v>66000</v>
      </c>
      <c r="D11" s="42">
        <v>0</v>
      </c>
      <c r="E11" s="42">
        <v>66000</v>
      </c>
    </row>
    <row r="12" spans="2:5" ht="15">
      <c r="B12" s="44" t="s">
        <v>6</v>
      </c>
      <c r="C12" s="42">
        <v>0</v>
      </c>
      <c r="D12" s="42">
        <v>0</v>
      </c>
      <c r="E12" s="42">
        <v>0</v>
      </c>
    </row>
    <row r="13" spans="2:5" ht="15">
      <c r="B13" s="44" t="s">
        <v>7</v>
      </c>
      <c r="C13" s="42">
        <v>0</v>
      </c>
      <c r="D13" s="42">
        <v>0</v>
      </c>
      <c r="E13" s="42">
        <v>0</v>
      </c>
    </row>
    <row r="14" spans="2:5" ht="15">
      <c r="B14" s="44" t="s">
        <v>40</v>
      </c>
      <c r="C14" s="42">
        <v>0</v>
      </c>
      <c r="D14" s="42">
        <v>0</v>
      </c>
      <c r="E14" s="42">
        <v>0</v>
      </c>
    </row>
    <row r="15" spans="2:5" ht="15">
      <c r="B15" s="44" t="s">
        <v>8</v>
      </c>
      <c r="C15" s="42">
        <v>825407</v>
      </c>
      <c r="D15" s="42">
        <v>260000</v>
      </c>
      <c r="E15" s="42">
        <v>1085407</v>
      </c>
    </row>
    <row r="16" spans="2:5" ht="15">
      <c r="B16" s="44" t="s">
        <v>9</v>
      </c>
      <c r="C16" s="42">
        <v>226096</v>
      </c>
      <c r="D16" s="42">
        <v>748720</v>
      </c>
      <c r="E16" s="42">
        <v>974816</v>
      </c>
    </row>
    <row r="17" spans="2:5" ht="15">
      <c r="B17" s="44" t="s">
        <v>10</v>
      </c>
      <c r="C17" s="42">
        <v>500000</v>
      </c>
      <c r="D17" s="42">
        <v>0</v>
      </c>
      <c r="E17" s="42">
        <v>500000</v>
      </c>
    </row>
    <row r="18" spans="2:5" ht="15">
      <c r="B18" s="44" t="s">
        <v>12</v>
      </c>
      <c r="C18" s="42">
        <v>0</v>
      </c>
      <c r="D18" s="42">
        <v>150000</v>
      </c>
      <c r="E18" s="42">
        <v>150000</v>
      </c>
    </row>
    <row r="20" ht="15">
      <c r="B20" s="43" t="s">
        <v>57</v>
      </c>
    </row>
    <row r="21" ht="15">
      <c r="B21" s="4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dcterms:created xsi:type="dcterms:W3CDTF">2022-06-18T22:14:31Z</dcterms:created>
  <dcterms:modified xsi:type="dcterms:W3CDTF">2022-09-13T12:16:07Z</dcterms:modified>
  <cp:category/>
  <cp:version/>
  <cp:contentType/>
  <cp:contentStatus/>
</cp:coreProperties>
</file>