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CTS\Downloads\"/>
    </mc:Choice>
  </mc:AlternateContent>
  <xr:revisionPtr revIDLastSave="0" documentId="13_ncr:1_{EC1B0F1E-DDD9-4BC4-AD73-676538A74AB2}" xr6:coauthVersionLast="36" xr6:coauthVersionMax="47" xr10:uidLastSave="{00000000-0000-0000-0000-000000000000}"/>
  <bookViews>
    <workbookView xWindow="0" yWindow="0" windowWidth="13890" windowHeight="5955" activeTab="4" xr2:uid="{00000000-000D-0000-FFFF-FFFF00000000}"/>
  </bookViews>
  <sheets>
    <sheet name="Media Aktive" sheetId="2" r:id="rId1"/>
    <sheet name="Rezultati" sheetId="3" r:id="rId2"/>
    <sheet name="Të ardhura" sheetId="5" r:id="rId3"/>
    <sheet name="Fitimi Neto" sheetId="4" r:id="rId4"/>
    <sheet name="Marzhi i Fitimit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2" i="6"/>
  <c r="E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E65" i="4"/>
  <c r="D65" i="4"/>
  <c r="E32" i="4"/>
  <c r="D32" i="4"/>
  <c r="D101" i="5"/>
  <c r="E101" i="5" s="1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67" i="5"/>
  <c r="F67" i="5" s="1"/>
  <c r="G67" i="5" s="1"/>
  <c r="D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F58" i="5"/>
  <c r="G58" i="5" s="1"/>
  <c r="G57" i="5"/>
  <c r="F57" i="5"/>
  <c r="G56" i="5"/>
  <c r="F56" i="5"/>
  <c r="G55" i="5"/>
  <c r="F55" i="5"/>
  <c r="G54" i="5"/>
  <c r="F54" i="5"/>
  <c r="G53" i="5"/>
  <c r="F53" i="5"/>
  <c r="F52" i="5"/>
  <c r="G52" i="5" s="1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AB33" i="5"/>
  <c r="AA33" i="5"/>
  <c r="E33" i="5"/>
  <c r="F33" i="5" s="1"/>
  <c r="G33" i="5" s="1"/>
  <c r="D33" i="5"/>
  <c r="G32" i="5"/>
  <c r="F32" i="5"/>
  <c r="G31" i="5"/>
  <c r="F31" i="5"/>
  <c r="G30" i="5"/>
  <c r="F30" i="5"/>
  <c r="G29" i="5"/>
  <c r="F29" i="5"/>
  <c r="G28" i="5"/>
  <c r="F28" i="5"/>
  <c r="F27" i="5"/>
  <c r="G27" i="5" s="1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E10" i="3"/>
  <c r="D10" i="3"/>
  <c r="F9" i="3"/>
  <c r="G9" i="3" s="1"/>
  <c r="F8" i="3"/>
  <c r="G8" i="3" s="1"/>
  <c r="G43" i="2"/>
</calcChain>
</file>

<file path=xl/sharedStrings.xml><?xml version="1.0" encoding="utf-8"?>
<sst xmlns="http://schemas.openxmlformats.org/spreadsheetml/2006/main" count="399" uniqueCount="162">
  <si>
    <t>NIPT</t>
  </si>
  <si>
    <t xml:space="preserve">Tv Klan </t>
  </si>
  <si>
    <t>J71413001L</t>
  </si>
  <si>
    <t>TV KLAN</t>
  </si>
  <si>
    <t>Top Channel</t>
  </si>
  <si>
    <t>K12007002U</t>
  </si>
  <si>
    <t>TOP CHANNEL</t>
  </si>
  <si>
    <t>Vizion +</t>
  </si>
  <si>
    <t>K01414003D</t>
  </si>
  <si>
    <t>MEDIA VIZION</t>
  </si>
  <si>
    <t>Digitalb TV</t>
  </si>
  <si>
    <t>K41719004D</t>
  </si>
  <si>
    <t>DIGIT-ALB</t>
  </si>
  <si>
    <t>ADTN</t>
  </si>
  <si>
    <t>L62121006Q</t>
  </si>
  <si>
    <t>TV 6+1</t>
  </si>
  <si>
    <t>K67127202M</t>
  </si>
  <si>
    <t>6+1 VLORA</t>
  </si>
  <si>
    <t>One Tv Vlora</t>
  </si>
  <si>
    <t>K57107201S</t>
  </si>
  <si>
    <t>ONE TV VLORA</t>
  </si>
  <si>
    <t>TV UTV Education</t>
  </si>
  <si>
    <t>K31531673S</t>
  </si>
  <si>
    <t>PANORAMA TV</t>
  </si>
  <si>
    <t>CLUB TV</t>
  </si>
  <si>
    <t>K21803001P</t>
  </si>
  <si>
    <t>EGNATIA TELEVIZION</t>
  </si>
  <si>
    <t>TV Channel 1</t>
  </si>
  <si>
    <t>K66531001W</t>
  </si>
  <si>
    <t>"MEDIA NORD"</t>
  </si>
  <si>
    <t>Syri Tv</t>
  </si>
  <si>
    <t>L71821001T</t>
  </si>
  <si>
    <t>3 DS &amp; AF Entertainment</t>
  </si>
  <si>
    <t>Fax News</t>
  </si>
  <si>
    <t>K11405004N</t>
  </si>
  <si>
    <t>Fax Media News</t>
  </si>
  <si>
    <t>BBF</t>
  </si>
  <si>
    <t>K21514004Q</t>
  </si>
  <si>
    <t>B.B.F.</t>
  </si>
  <si>
    <t>Tv Ora News</t>
  </si>
  <si>
    <t>K12412002L</t>
  </si>
  <si>
    <t>Ora News</t>
  </si>
  <si>
    <t>TV Sot 7</t>
  </si>
  <si>
    <t>K43924704L</t>
  </si>
  <si>
    <t>TV SOT 7</t>
  </si>
  <si>
    <t>ABC News</t>
  </si>
  <si>
    <t>K01711004F</t>
  </si>
  <si>
    <t>TV Kukësi</t>
  </si>
  <si>
    <t>K48021203K</t>
  </si>
  <si>
    <t>TELEVIZIONI KUKËS</t>
  </si>
  <si>
    <t>TV Scan</t>
  </si>
  <si>
    <t>K12312001A</t>
  </si>
  <si>
    <t>SCAN</t>
  </si>
  <si>
    <t>TV Rozafa Motiv</t>
  </si>
  <si>
    <t>K57206002M</t>
  </si>
  <si>
    <t>MEDIA MOTIV</t>
  </si>
  <si>
    <t>Euro Balkans News</t>
  </si>
  <si>
    <t>L61429018R</t>
  </si>
  <si>
    <t>INTER MEDIA GROUP</t>
  </si>
  <si>
    <t>News 24</t>
  </si>
  <si>
    <t>L11618006J</t>
  </si>
  <si>
    <t>FOCUS GROUP</t>
  </si>
  <si>
    <t>TV Apollon</t>
  </si>
  <si>
    <t>K32801472U</t>
  </si>
  <si>
    <t>F K T</t>
  </si>
  <si>
    <t>TV Bulqiza</t>
  </si>
  <si>
    <t>K76716402J</t>
  </si>
  <si>
    <t>"MARIUXHO"</t>
  </si>
  <si>
    <t>TV Skampa</t>
  </si>
  <si>
    <t>K62610201Q</t>
  </si>
  <si>
    <t>TV SKAMPA</t>
  </si>
  <si>
    <t>TV Berati</t>
  </si>
  <si>
    <t>M12813001A</t>
  </si>
  <si>
    <t>TV BERATI</t>
  </si>
  <si>
    <t>Televizioni BS</t>
  </si>
  <si>
    <t>M17408001S</t>
  </si>
  <si>
    <t>MEDIA BS</t>
  </si>
  <si>
    <t>A2</t>
  </si>
  <si>
    <t>K71616017T</t>
  </si>
  <si>
    <t>G2 Media</t>
  </si>
  <si>
    <t>TV Ora</t>
  </si>
  <si>
    <t>K71505003O</t>
  </si>
  <si>
    <t>ORA</t>
  </si>
  <si>
    <t>TV Saranda</t>
  </si>
  <si>
    <t>M04301804A</t>
  </si>
  <si>
    <t>RADIO TELEVIZIONI SARANDA</t>
  </si>
  <si>
    <t>TV Star Plus</t>
  </si>
  <si>
    <t>L86407005D</t>
  </si>
  <si>
    <t>STAR NEWS-RTV</t>
  </si>
  <si>
    <t>Tv Best Channel</t>
  </si>
  <si>
    <t>L13226201N</t>
  </si>
  <si>
    <t>TV BEST CHANNEL</t>
  </si>
  <si>
    <t>TV Alpo</t>
  </si>
  <si>
    <t>L83104602I</t>
  </si>
  <si>
    <t>AMG 2000</t>
  </si>
  <si>
    <t>Report Tv</t>
  </si>
  <si>
    <t>L51817008H</t>
  </si>
  <si>
    <t>MTSC</t>
  </si>
  <si>
    <t>Shijak Tv</t>
  </si>
  <si>
    <t>K01711002M</t>
  </si>
  <si>
    <t>MEDIA +</t>
  </si>
  <si>
    <t>Era Digital</t>
  </si>
  <si>
    <t>L93512207I</t>
  </si>
  <si>
    <t>ERA-DIGITAL</t>
  </si>
  <si>
    <t>TVT</t>
  </si>
  <si>
    <t>L42404004O</t>
  </si>
  <si>
    <t>Tema TV</t>
  </si>
  <si>
    <t>Total</t>
  </si>
  <si>
    <t>Komente dhe Analiza: Open Data Albania</t>
  </si>
  <si>
    <t>Burimi: QKB, Ekstraktet për çdo subjekt; Open Corporates Albania</t>
  </si>
  <si>
    <t>Media Audivizive</t>
  </si>
  <si>
    <t>Tabela 4:Të ardhurat vjetore të bizneseve mediatike, Renditja sipas vitit 2021</t>
  </si>
  <si>
    <t>Grafiku 2: Ndryshimi vjetor i të ardhurave, 2021 vs 2020</t>
  </si>
  <si>
    <t xml:space="preserve">Të ardhurat 2021
(në mijë lekë)
</t>
  </si>
  <si>
    <t xml:space="preserve">Të ardhurat 2020
(në mijë lekë)
</t>
  </si>
  <si>
    <t>%</t>
  </si>
  <si>
    <t>Të ardhurat 2021
(në lekë)</t>
  </si>
  <si>
    <t>Pesha ndaj totalit</t>
  </si>
  <si>
    <t>-</t>
  </si>
  <si>
    <t>Marzhi i Fitimit Neto për Bizneset Mediatike</t>
  </si>
  <si>
    <t>Media Audiovizive</t>
  </si>
  <si>
    <t>Table 9: Albanian Audiovisual Media reported Profit (or loss) margin, 2020 vs 2021</t>
  </si>
  <si>
    <t>Graph 6: Albanian Audiovisual Media reported Profit margin, 2021</t>
  </si>
  <si>
    <t xml:space="preserve"> Audiovisual Media</t>
  </si>
  <si>
    <t>Profit margin against revenue in 2020 (in %)</t>
  </si>
  <si>
    <t xml:space="preserve">Profit margin 2021
(in %)
</t>
  </si>
  <si>
    <t>Profit margin 2021
(in %)</t>
  </si>
  <si>
    <t>Profit margin 2020
(in %)</t>
  </si>
  <si>
    <t>Tabela 10: Albanian Audiovisual Media reported Profit (or loss) margin, ranking in 2021</t>
  </si>
  <si>
    <t>Comments and Analysis: Open Data Albania</t>
  </si>
  <si>
    <t>Source: NBC, Extracts for each subject; Open Corporates Albania</t>
  </si>
  <si>
    <t xml:space="preserve">Net Profit 2020
(in Lek)
</t>
  </si>
  <si>
    <t>Net Profit 2021
(in Lek)</t>
  </si>
  <si>
    <t xml:space="preserve">Audiovisual Media </t>
  </si>
  <si>
    <t>Table 7: Albanian Audiovisual Media companies Net profit , 2020-2021</t>
  </si>
  <si>
    <t>Graph 5: Albanian Audiovisual Media companies Net profit, 2020</t>
  </si>
  <si>
    <t>Albanian Media companies Net profit</t>
  </si>
  <si>
    <t>Table 8: Albanian Audiovisual Media companies Net profit, Ranking for 2021</t>
  </si>
  <si>
    <t>Difference</t>
  </si>
  <si>
    <t>Lek</t>
  </si>
  <si>
    <t>Albanian Audiovisual Media Companies Annual Revenue</t>
  </si>
  <si>
    <t>Table 3: Albanian Audiovisual Media Companies Annual Revenue</t>
  </si>
  <si>
    <t>Graph 1: Albanian Audiovisual Media Companies Annual Revenue, 2020-2021</t>
  </si>
  <si>
    <t>Graph 2: Annual Difference in Revenue, 2021 vs 2020</t>
  </si>
  <si>
    <t>Table 6: Revenue allocation in the media market</t>
  </si>
  <si>
    <t>Graph 3: Revenue allocation in the media market</t>
  </si>
  <si>
    <t>Table 5: Media Companies Annual Revenue, ranking based on the annual revenue difference</t>
  </si>
  <si>
    <t>Albanian Audiovisual Media companies reported revenue and profits</t>
  </si>
  <si>
    <t>in Lek</t>
  </si>
  <si>
    <t>in %</t>
  </si>
  <si>
    <t>Reveue</t>
  </si>
  <si>
    <t xml:space="preserve"> Net Profit</t>
  </si>
  <si>
    <t>Profit Margin (%)</t>
  </si>
  <si>
    <t>Table 2: Combined Revenues and Profits made by Media Companies</t>
  </si>
  <si>
    <t>Audiovisual Media in the Republic of Albania</t>
  </si>
  <si>
    <t>Table 1: Active entities licensed by the AMA as Audiovisual Media</t>
  </si>
  <si>
    <t>AMA Licensed Entity</t>
  </si>
  <si>
    <t>Entity's denomination in NBC</t>
  </si>
  <si>
    <t xml:space="preserve">Capital as of 01/03/2023
(in Lek)
</t>
  </si>
  <si>
    <t>National</t>
  </si>
  <si>
    <t>Analogue</t>
  </si>
  <si>
    <t>Graph 4: Albanian Audiovisual Media companies Net profit,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</si>
</sst>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2"/>
      <name val="Calibri Light"/>
      <family val="2"/>
      <scheme val="major"/>
    </font>
    <font>
      <b/>
      <sz val="12"/>
      <color indexed="8"/>
      <name val="Arial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</cellStyleXfs>
  <cellXfs count="15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0" borderId="5" xfId="0" applyNumberFormat="1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/>
    <xf numFmtId="0" fontId="3" fillId="0" borderId="8" xfId="0" applyFont="1" applyBorder="1"/>
    <xf numFmtId="3" fontId="3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3" fillId="0" borderId="10" xfId="0" applyFont="1" applyBorder="1"/>
    <xf numFmtId="0" fontId="3" fillId="0" borderId="11" xfId="0" applyFont="1" applyBorder="1"/>
    <xf numFmtId="3" fontId="3" fillId="0" borderId="10" xfId="0" applyNumberFormat="1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2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3" fontId="3" fillId="0" borderId="2" xfId="0" applyNumberFormat="1" applyFont="1" applyBorder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4" xfId="0" applyNumberFormat="1" applyBorder="1"/>
    <xf numFmtId="10" fontId="0" fillId="0" borderId="12" xfId="2" applyNumberFormat="1" applyFont="1" applyBorder="1"/>
    <xf numFmtId="0" fontId="2" fillId="2" borderId="8" xfId="0" applyFont="1" applyFill="1" applyBorder="1"/>
    <xf numFmtId="0" fontId="2" fillId="2" borderId="0" xfId="0" applyFont="1" applyFill="1"/>
    <xf numFmtId="165" fontId="0" fillId="0" borderId="8" xfId="1" applyNumberFormat="1" applyFont="1" applyBorder="1"/>
    <xf numFmtId="3" fontId="0" fillId="0" borderId="0" xfId="1" applyNumberFormat="1" applyFont="1" applyBorder="1"/>
    <xf numFmtId="165" fontId="0" fillId="0" borderId="7" xfId="0" applyNumberFormat="1" applyBorder="1"/>
    <xf numFmtId="10" fontId="0" fillId="0" borderId="13" xfId="2" applyNumberFormat="1" applyFont="1" applyBorder="1"/>
    <xf numFmtId="0" fontId="2" fillId="2" borderId="10" xfId="0" applyFont="1" applyFill="1" applyBorder="1"/>
    <xf numFmtId="0" fontId="2" fillId="2" borderId="11" xfId="0" applyFont="1" applyFill="1" applyBorder="1"/>
    <xf numFmtId="164" fontId="0" fillId="0" borderId="10" xfId="1" applyFont="1" applyBorder="1"/>
    <xf numFmtId="164" fontId="0" fillId="0" borderId="11" xfId="1" applyFont="1" applyBorder="1"/>
    <xf numFmtId="165" fontId="0" fillId="0" borderId="9" xfId="0" applyNumberFormat="1" applyBorder="1"/>
    <xf numFmtId="10" fontId="0" fillId="0" borderId="14" xfId="2" applyNumberFormat="1" applyFont="1" applyBorder="1"/>
    <xf numFmtId="164" fontId="0" fillId="0" borderId="0" xfId="1" applyFont="1"/>
    <xf numFmtId="165" fontId="0" fillId="0" borderId="0" xfId="1" applyNumberFormat="1" applyFont="1" applyFill="1" applyBorder="1" applyAlignment="1">
      <alignment horizontal="left"/>
    </xf>
    <xf numFmtId="165" fontId="0" fillId="0" borderId="8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 applyProtection="1">
      <alignment horizontal="left" wrapText="1"/>
    </xf>
    <xf numFmtId="165" fontId="7" fillId="0" borderId="8" xfId="1" applyNumberFormat="1" applyFont="1" applyFill="1" applyBorder="1" applyAlignment="1" applyProtection="1">
      <alignment horizontal="left" wrapText="1"/>
    </xf>
    <xf numFmtId="37" fontId="5" fillId="0" borderId="0" xfId="3" applyNumberFormat="1" applyFont="1" applyAlignment="1">
      <alignment horizontal="right"/>
    </xf>
    <xf numFmtId="165" fontId="3" fillId="0" borderId="0" xfId="1" applyNumberFormat="1" applyFont="1" applyFill="1" applyBorder="1" applyAlignment="1">
      <alignment horizontal="left" vertical="center"/>
    </xf>
    <xf numFmtId="165" fontId="1" fillId="0" borderId="8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 applyProtection="1">
      <alignment horizontal="left" wrapText="1" indent="1"/>
    </xf>
    <xf numFmtId="165" fontId="1" fillId="0" borderId="8" xfId="1" applyNumberFormat="1" applyFont="1" applyFill="1" applyBorder="1" applyAlignment="1">
      <alignment horizontal="left" indent="1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 indent="1"/>
    </xf>
    <xf numFmtId="165" fontId="0" fillId="0" borderId="0" xfId="1" applyNumberFormat="1" applyFont="1" applyFill="1" applyBorder="1" applyAlignment="1">
      <alignment horizontal="left" indent="1"/>
    </xf>
    <xf numFmtId="165" fontId="0" fillId="0" borderId="8" xfId="1" applyNumberFormat="1" applyFont="1" applyFill="1" applyBorder="1" applyAlignment="1">
      <alignment horizontal="left" indent="1"/>
    </xf>
    <xf numFmtId="165" fontId="3" fillId="0" borderId="8" xfId="1" applyNumberFormat="1" applyFont="1" applyFill="1" applyBorder="1" applyAlignment="1">
      <alignment horizontal="left" vertical="center" indent="1"/>
    </xf>
    <xf numFmtId="165" fontId="7" fillId="0" borderId="0" xfId="1" applyNumberFormat="1" applyFont="1" applyFill="1" applyBorder="1" applyAlignment="1">
      <alignment horizontal="left" wrapText="1" indent="1"/>
    </xf>
    <xf numFmtId="165" fontId="7" fillId="0" borderId="8" xfId="1" applyNumberFormat="1" applyFont="1" applyFill="1" applyBorder="1" applyAlignment="1">
      <alignment horizontal="left" wrapText="1" indent="1"/>
    </xf>
    <xf numFmtId="165" fontId="1" fillId="0" borderId="0" xfId="1" applyNumberFormat="1" applyFont="1" applyFill="1" applyBorder="1" applyAlignment="1">
      <alignment horizontal="left" indent="2"/>
    </xf>
    <xf numFmtId="165" fontId="1" fillId="0" borderId="8" xfId="1" applyNumberFormat="1" applyFont="1" applyFill="1" applyBorder="1" applyAlignment="1">
      <alignment horizontal="left" indent="2"/>
    </xf>
    <xf numFmtId="165" fontId="7" fillId="0" borderId="8" xfId="1" applyNumberFormat="1" applyFont="1" applyFill="1" applyBorder="1" applyAlignment="1" applyProtection="1">
      <alignment horizontal="left" wrapText="1" indent="1"/>
    </xf>
    <xf numFmtId="0" fontId="0" fillId="0" borderId="8" xfId="1" applyNumberFormat="1" applyFont="1" applyFill="1" applyBorder="1" applyAlignment="1">
      <alignment horizontal="right" indent="1"/>
    </xf>
    <xf numFmtId="3" fontId="10" fillId="0" borderId="0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/>
    <xf numFmtId="165" fontId="0" fillId="0" borderId="8" xfId="0" applyNumberFormat="1" applyBorder="1"/>
    <xf numFmtId="0" fontId="4" fillId="2" borderId="8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 applyProtection="1">
      <alignment horizontal="left" wrapText="1" indent="1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5" fontId="0" fillId="0" borderId="3" xfId="0" applyNumberFormat="1" applyBorder="1"/>
    <xf numFmtId="165" fontId="0" fillId="0" borderId="2" xfId="0" applyNumberFormat="1" applyBorder="1"/>
    <xf numFmtId="10" fontId="0" fillId="0" borderId="15" xfId="2" applyNumberFormat="1" applyFont="1" applyBorder="1"/>
    <xf numFmtId="0" fontId="2" fillId="2" borderId="2" xfId="0" applyFont="1" applyFill="1" applyBorder="1" applyAlignment="1">
      <alignment horizontal="center" vertical="center"/>
    </xf>
    <xf numFmtId="10" fontId="0" fillId="0" borderId="2" xfId="2" applyNumberFormat="1" applyFont="1" applyBorder="1"/>
    <xf numFmtId="10" fontId="0" fillId="0" borderId="0" xfId="0" applyNumberFormat="1"/>
    <xf numFmtId="37" fontId="6" fillId="0" borderId="0" xfId="5" applyNumberFormat="1" applyFont="1" applyFill="1" applyBorder="1" applyAlignment="1" applyProtection="1">
      <alignment horizontal="right" wrapText="1"/>
    </xf>
    <xf numFmtId="37" fontId="5" fillId="0" borderId="0" xfId="7" applyNumberFormat="1" applyFont="1" applyAlignment="1">
      <alignment horizontal="right"/>
    </xf>
    <xf numFmtId="37" fontId="13" fillId="0" borderId="0" xfId="3" applyNumberFormat="1" applyFont="1" applyAlignment="1">
      <alignment horizontal="right"/>
    </xf>
    <xf numFmtId="37" fontId="13" fillId="0" borderId="0" xfId="8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4" applyNumberFormat="1" applyFont="1" applyAlignment="1">
      <alignment horizontal="right" vertical="center"/>
    </xf>
    <xf numFmtId="3" fontId="5" fillId="0" borderId="0" xfId="1" applyNumberFormat="1" applyFont="1" applyFill="1" applyBorder="1" applyAlignment="1">
      <alignment horizontal="right"/>
    </xf>
    <xf numFmtId="38" fontId="13" fillId="0" borderId="0" xfId="9" applyNumberFormat="1" applyFont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65" fontId="6" fillId="0" borderId="8" xfId="1" applyNumberFormat="1" applyFont="1" applyFill="1" applyBorder="1" applyAlignment="1" applyProtection="1">
      <alignment horizontal="right" vertical="top" wrapText="1"/>
    </xf>
    <xf numFmtId="3" fontId="5" fillId="0" borderId="8" xfId="0" applyNumberFormat="1" applyFont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37" fontId="5" fillId="0" borderId="8" xfId="3" applyNumberFormat="1" applyFont="1" applyBorder="1" applyAlignment="1">
      <alignment horizontal="right"/>
    </xf>
    <xf numFmtId="3" fontId="10" fillId="0" borderId="8" xfId="4" applyNumberFormat="1" applyFont="1" applyBorder="1" applyAlignment="1">
      <alignment horizontal="right" vertical="center"/>
    </xf>
    <xf numFmtId="165" fontId="10" fillId="0" borderId="8" xfId="1" applyNumberFormat="1" applyFont="1" applyFill="1" applyBorder="1" applyAlignment="1">
      <alignment horizontal="right" vertical="center"/>
    </xf>
    <xf numFmtId="37" fontId="13" fillId="0" borderId="8" xfId="3" applyNumberFormat="1" applyFont="1" applyBorder="1" applyAlignment="1">
      <alignment horizontal="right"/>
    </xf>
    <xf numFmtId="37" fontId="6" fillId="0" borderId="8" xfId="6" applyNumberFormat="1" applyFont="1" applyFill="1" applyBorder="1" applyAlignment="1" applyProtection="1">
      <alignment horizontal="right" wrapText="1"/>
    </xf>
    <xf numFmtId="37" fontId="5" fillId="0" borderId="8" xfId="7" applyNumberFormat="1" applyFont="1" applyBorder="1" applyAlignment="1">
      <alignment horizontal="right"/>
    </xf>
    <xf numFmtId="37" fontId="13" fillId="0" borderId="8" xfId="8" applyNumberFormat="1" applyFont="1" applyBorder="1" applyAlignment="1">
      <alignment horizontal="right"/>
    </xf>
    <xf numFmtId="3" fontId="10" fillId="0" borderId="8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right"/>
    </xf>
    <xf numFmtId="10" fontId="6" fillId="0" borderId="8" xfId="2" applyNumberFormat="1" applyFont="1" applyFill="1" applyBorder="1" applyAlignment="1" applyProtection="1">
      <alignment horizontal="right" vertical="top" wrapText="1"/>
    </xf>
    <xf numFmtId="10" fontId="5" fillId="0" borderId="1" xfId="2" applyNumberFormat="1" applyFont="1" applyFill="1" applyBorder="1" applyAlignment="1">
      <alignment horizontal="right"/>
    </xf>
    <xf numFmtId="10" fontId="6" fillId="0" borderId="2" xfId="2" applyNumberFormat="1" applyFont="1" applyFill="1" applyBorder="1" applyAlignment="1" applyProtection="1">
      <alignment horizontal="right" vertical="top" wrapText="1"/>
    </xf>
    <xf numFmtId="10" fontId="5" fillId="0" borderId="0" xfId="2" applyNumberFormat="1" applyFont="1" applyBorder="1"/>
    <xf numFmtId="10" fontId="5" fillId="0" borderId="8" xfId="2" applyNumberFormat="1" applyFont="1" applyBorder="1"/>
    <xf numFmtId="10" fontId="5" fillId="0" borderId="3" xfId="2" applyNumberFormat="1" applyFont="1" applyBorder="1"/>
    <xf numFmtId="10" fontId="5" fillId="0" borderId="2" xfId="2" applyNumberFormat="1" applyFont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</cellXfs>
  <cellStyles count="10">
    <cellStyle name="Comma" xfId="1" builtinId="3"/>
    <cellStyle name="Comma 673" xfId="6" xr:uid="{00000000-0005-0000-0000-000001000000}"/>
    <cellStyle name="Comma 674" xfId="5" xr:uid="{00000000-0005-0000-0000-000002000000}"/>
    <cellStyle name="Normal" xfId="0" builtinId="0"/>
    <cellStyle name="Normal 10 7 5" xfId="8" xr:uid="{00000000-0005-0000-0000-000004000000}"/>
    <cellStyle name="Normal 11" xfId="4" xr:uid="{00000000-0005-0000-0000-000005000000}"/>
    <cellStyle name="Normal 11 4 5 3" xfId="3" xr:uid="{00000000-0005-0000-0000-000006000000}"/>
    <cellStyle name="Normal 2 2 7" xfId="7" xr:uid="{00000000-0005-0000-0000-000007000000}"/>
    <cellStyle name="Normal 22 2" xfId="9" xr:uid="{00000000-0005-0000-0000-000008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in 2021</a:t>
            </a:r>
            <a:endParaRPr lang="sq-AL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q-AL"/>
              <a:t>(</a:t>
            </a:r>
            <a:r>
              <a:rPr lang="en-US"/>
              <a:t>in 000 Lek</a:t>
            </a:r>
            <a:r>
              <a:rPr lang="sq-AL"/>
              <a:t>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697609162491048E-2"/>
          <c:y val="0.10268539632545934"/>
          <c:w val="0.88567814841326653"/>
          <c:h val="0.8422559580052493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B6-48DB-BF9B-1843A59E5A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6B6-48DB-BF9B-1843A59E5A5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96B6-48DB-BF9B-1843A59E5A5B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96B6-48DB-BF9B-1843A59E5A5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6B6-48DB-BF9B-1843A59E5A5B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96B6-48DB-BF9B-1843A59E5A5B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D-96B6-48DB-BF9B-1843A59E5A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6B6-48DB-BF9B-1843A59E5A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96B6-48DB-BF9B-1843A59E5A5B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6B6-48DB-BF9B-1843A59E5A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6B6-48DB-BF9B-1843A59E5A5B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96B6-48DB-BF9B-1843A59E5A5B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9-96B6-48DB-BF9B-1843A59E5A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96B6-48DB-BF9B-1843A59E5A5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D-96B6-48DB-BF9B-1843A59E5A5B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F-96B6-48DB-BF9B-1843A59E5A5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21-96B6-48DB-BF9B-1843A59E5A5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96B6-48DB-BF9B-1843A59E5A5B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5-96B6-48DB-BF9B-1843A59E5A5B}"/>
              </c:ext>
            </c:extLst>
          </c:dPt>
          <c:dLbls>
            <c:delete val="1"/>
          </c:dLbls>
          <c:cat>
            <c:strRef>
              <c:f>'Të ardhura'!$Z$8:$Z$32</c:f>
              <c:strCache>
                <c:ptCount val="25"/>
                <c:pt idx="0">
                  <c:v>TVT</c:v>
                </c:pt>
                <c:pt idx="1">
                  <c:v>Shijak Tv</c:v>
                </c:pt>
                <c:pt idx="2">
                  <c:v>TV Sot 7</c:v>
                </c:pt>
                <c:pt idx="3">
                  <c:v>TV Skampa</c:v>
                </c:pt>
                <c:pt idx="4">
                  <c:v>TV UTV Education</c:v>
                </c:pt>
                <c:pt idx="5">
                  <c:v>TV Apollon</c:v>
                </c:pt>
                <c:pt idx="6">
                  <c:v>TV Channel 1</c:v>
                </c:pt>
                <c:pt idx="7">
                  <c:v>Tv Best Channel</c:v>
                </c:pt>
                <c:pt idx="8">
                  <c:v>TV Star Plus</c:v>
                </c:pt>
                <c:pt idx="9">
                  <c:v>CLUB TV</c:v>
                </c:pt>
                <c:pt idx="10">
                  <c:v>TV Bulqiza</c:v>
                </c:pt>
                <c:pt idx="11">
                  <c:v>Tv Ora News</c:v>
                </c:pt>
                <c:pt idx="12">
                  <c:v>ADTN</c:v>
                </c:pt>
                <c:pt idx="13">
                  <c:v>TV Ora</c:v>
                </c:pt>
                <c:pt idx="14">
                  <c:v>Fax News</c:v>
                </c:pt>
                <c:pt idx="15">
                  <c:v>Syri Tv</c:v>
                </c:pt>
                <c:pt idx="16">
                  <c:v>TV Scan</c:v>
                </c:pt>
                <c:pt idx="17">
                  <c:v>Report Tv</c:v>
                </c:pt>
                <c:pt idx="18">
                  <c:v>Vizion +</c:v>
                </c:pt>
                <c:pt idx="19">
                  <c:v>A2</c:v>
                </c:pt>
                <c:pt idx="20">
                  <c:v>ABC News</c:v>
                </c:pt>
                <c:pt idx="21">
                  <c:v>Euro Balkans News</c:v>
                </c:pt>
                <c:pt idx="22">
                  <c:v>Top Channel</c:v>
                </c:pt>
                <c:pt idx="23">
                  <c:v>Tv Klan </c:v>
                </c:pt>
                <c:pt idx="24">
                  <c:v>Digitalb TV</c:v>
                </c:pt>
              </c:strCache>
            </c:strRef>
          </c:cat>
          <c:val>
            <c:numRef>
              <c:f>'Të ardhura'!$AA$8:$AA$32</c:f>
              <c:numCache>
                <c:formatCode>_-* #,##0_-;\-* #,##0_-;_-* "-"??_-;_-@_-</c:formatCode>
                <c:ptCount val="25"/>
                <c:pt idx="0" formatCode="General">
                  <c:v>0</c:v>
                </c:pt>
                <c:pt idx="1">
                  <c:v>466.798</c:v>
                </c:pt>
                <c:pt idx="2">
                  <c:v>1382.3889999999999</c:v>
                </c:pt>
                <c:pt idx="3">
                  <c:v>2522.6509999999998</c:v>
                </c:pt>
                <c:pt idx="4">
                  <c:v>7171.65</c:v>
                </c:pt>
                <c:pt idx="5">
                  <c:v>9240.2900000000009</c:v>
                </c:pt>
                <c:pt idx="6">
                  <c:v>9391.42</c:v>
                </c:pt>
                <c:pt idx="7">
                  <c:v>10024.535</c:v>
                </c:pt>
                <c:pt idx="8">
                  <c:v>10041.539000000001</c:v>
                </c:pt>
                <c:pt idx="9">
                  <c:v>13675.974</c:v>
                </c:pt>
                <c:pt idx="10">
                  <c:v>22164.219000000001</c:v>
                </c:pt>
                <c:pt idx="11">
                  <c:v>38568.495999999999</c:v>
                </c:pt>
                <c:pt idx="12">
                  <c:v>91419.379000000001</c:v>
                </c:pt>
                <c:pt idx="13">
                  <c:v>119875.247</c:v>
                </c:pt>
                <c:pt idx="14">
                  <c:v>124955.15700000001</c:v>
                </c:pt>
                <c:pt idx="15">
                  <c:v>126942.94899999999</c:v>
                </c:pt>
                <c:pt idx="16">
                  <c:v>127894.22500000001</c:v>
                </c:pt>
                <c:pt idx="17">
                  <c:v>342535.44799999997</c:v>
                </c:pt>
                <c:pt idx="18">
                  <c:v>362391.96299999999</c:v>
                </c:pt>
                <c:pt idx="19">
                  <c:v>391897.29200000002</c:v>
                </c:pt>
                <c:pt idx="20">
                  <c:v>405458.353</c:v>
                </c:pt>
                <c:pt idx="21">
                  <c:v>410117.96899999998</c:v>
                </c:pt>
                <c:pt idx="22">
                  <c:v>1587636.659</c:v>
                </c:pt>
                <c:pt idx="23">
                  <c:v>2040053.4739999999</c:v>
                </c:pt>
                <c:pt idx="24">
                  <c:v>4155974.7969999998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6B6-48DB-BF9B-1843A59E5A5B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96B6-48DB-BF9B-1843A59E5A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96B6-48DB-BF9B-1843A59E5A5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96B6-48DB-BF9B-1843A59E5A5B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96B6-48DB-BF9B-1843A59E5A5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6B6-48DB-BF9B-1843A59E5A5B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6B6-48DB-BF9B-1843A59E5A5B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96B6-48DB-BF9B-1843A59E5A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96B6-48DB-BF9B-1843A59E5A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96B6-48DB-BF9B-1843A59E5A5B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96B6-48DB-BF9B-1843A59E5A5B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96B6-48DB-BF9B-1843A59E5A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96B6-48DB-BF9B-1843A59E5A5B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96B6-48DB-BF9B-1843A59E5A5B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96B6-48DB-BF9B-1843A59E5A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96B6-48DB-BF9B-1843A59E5A5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96B6-48DB-BF9B-1843A59E5A5B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96B6-48DB-BF9B-1843A59E5A5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96B6-48DB-BF9B-1843A59E5A5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96B6-48DB-BF9B-1843A59E5A5B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96B6-48DB-BF9B-1843A59E5A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ardhura'!$Z$8:$Z$32</c:f>
              <c:strCache>
                <c:ptCount val="25"/>
                <c:pt idx="0">
                  <c:v>TVT</c:v>
                </c:pt>
                <c:pt idx="1">
                  <c:v>Shijak Tv</c:v>
                </c:pt>
                <c:pt idx="2">
                  <c:v>TV Sot 7</c:v>
                </c:pt>
                <c:pt idx="3">
                  <c:v>TV Skampa</c:v>
                </c:pt>
                <c:pt idx="4">
                  <c:v>TV UTV Education</c:v>
                </c:pt>
                <c:pt idx="5">
                  <c:v>TV Apollon</c:v>
                </c:pt>
                <c:pt idx="6">
                  <c:v>TV Channel 1</c:v>
                </c:pt>
                <c:pt idx="7">
                  <c:v>Tv Best Channel</c:v>
                </c:pt>
                <c:pt idx="8">
                  <c:v>TV Star Plus</c:v>
                </c:pt>
                <c:pt idx="9">
                  <c:v>CLUB TV</c:v>
                </c:pt>
                <c:pt idx="10">
                  <c:v>TV Bulqiza</c:v>
                </c:pt>
                <c:pt idx="11">
                  <c:v>Tv Ora News</c:v>
                </c:pt>
                <c:pt idx="12">
                  <c:v>ADTN</c:v>
                </c:pt>
                <c:pt idx="13">
                  <c:v>TV Ora</c:v>
                </c:pt>
                <c:pt idx="14">
                  <c:v>Fax News</c:v>
                </c:pt>
                <c:pt idx="15">
                  <c:v>Syri Tv</c:v>
                </c:pt>
                <c:pt idx="16">
                  <c:v>TV Scan</c:v>
                </c:pt>
                <c:pt idx="17">
                  <c:v>Report Tv</c:v>
                </c:pt>
                <c:pt idx="18">
                  <c:v>Vizion +</c:v>
                </c:pt>
                <c:pt idx="19">
                  <c:v>A2</c:v>
                </c:pt>
                <c:pt idx="20">
                  <c:v>ABC News</c:v>
                </c:pt>
                <c:pt idx="21">
                  <c:v>Euro Balkans News</c:v>
                </c:pt>
                <c:pt idx="22">
                  <c:v>Top Channel</c:v>
                </c:pt>
                <c:pt idx="23">
                  <c:v>Tv Klan </c:v>
                </c:pt>
                <c:pt idx="24">
                  <c:v>Digitalb TV</c:v>
                </c:pt>
              </c:strCache>
            </c:strRef>
          </c:cat>
          <c:val>
            <c:numRef>
              <c:f>'Të ardhura'!$AA$8:$AA$32</c:f>
              <c:numCache>
                <c:formatCode>_-* #,##0_-;\-* #,##0_-;_-* "-"??_-;_-@_-</c:formatCode>
                <c:ptCount val="25"/>
                <c:pt idx="0" formatCode="General">
                  <c:v>0</c:v>
                </c:pt>
                <c:pt idx="1">
                  <c:v>466.798</c:v>
                </c:pt>
                <c:pt idx="2">
                  <c:v>1382.3889999999999</c:v>
                </c:pt>
                <c:pt idx="3">
                  <c:v>2522.6509999999998</c:v>
                </c:pt>
                <c:pt idx="4">
                  <c:v>7171.65</c:v>
                </c:pt>
                <c:pt idx="5">
                  <c:v>9240.2900000000009</c:v>
                </c:pt>
                <c:pt idx="6">
                  <c:v>9391.42</c:v>
                </c:pt>
                <c:pt idx="7">
                  <c:v>10024.535</c:v>
                </c:pt>
                <c:pt idx="8">
                  <c:v>10041.539000000001</c:v>
                </c:pt>
                <c:pt idx="9">
                  <c:v>13675.974</c:v>
                </c:pt>
                <c:pt idx="10">
                  <c:v>22164.219000000001</c:v>
                </c:pt>
                <c:pt idx="11">
                  <c:v>38568.495999999999</c:v>
                </c:pt>
                <c:pt idx="12">
                  <c:v>91419.379000000001</c:v>
                </c:pt>
                <c:pt idx="13">
                  <c:v>119875.247</c:v>
                </c:pt>
                <c:pt idx="14">
                  <c:v>124955.15700000001</c:v>
                </c:pt>
                <c:pt idx="15">
                  <c:v>126942.94899999999</c:v>
                </c:pt>
                <c:pt idx="16">
                  <c:v>127894.22500000001</c:v>
                </c:pt>
                <c:pt idx="17">
                  <c:v>342535.44799999997</c:v>
                </c:pt>
                <c:pt idx="18">
                  <c:v>362391.96299999999</c:v>
                </c:pt>
                <c:pt idx="19">
                  <c:v>391897.29200000002</c:v>
                </c:pt>
                <c:pt idx="20">
                  <c:v>405458.353</c:v>
                </c:pt>
                <c:pt idx="21">
                  <c:v>410117.96899999998</c:v>
                </c:pt>
                <c:pt idx="22">
                  <c:v>1587636.659</c:v>
                </c:pt>
                <c:pt idx="23">
                  <c:v>2040053.4739999999</c:v>
                </c:pt>
                <c:pt idx="24">
                  <c:v>4155974.7969999998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96B6-48DB-BF9B-1843A59E5A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"/>
        <c:axId val="427651440"/>
        <c:axId val="585664432"/>
      </c:barChart>
      <c:catAx>
        <c:axId val="427651440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64432"/>
        <c:crosses val="autoZero"/>
        <c:auto val="1"/>
        <c:lblAlgn val="ctr"/>
        <c:lblOffset val="100"/>
        <c:noMultiLvlLbl val="0"/>
      </c:catAx>
      <c:valAx>
        <c:axId val="58566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51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alpha val="78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in 2020
(in 000 lek)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095396729255"/>
          <c:y val="0.10091720962994642"/>
          <c:w val="0.85213537250151428"/>
          <c:h val="0.849672209504163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87-4022-A001-DC7CA84E93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87-4022-A001-DC7CA84E935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87-4022-A001-DC7CA84E9357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87-4022-A001-DC7CA84E935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87-4022-A001-DC7CA84E935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87-4022-A001-DC7CA84E935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87-4022-A001-DC7CA84E9357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87-4022-A001-DC7CA84E9357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487-4022-A001-DC7CA84E935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487-4022-A001-DC7CA84E9357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487-4022-A001-DC7CA84E9357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487-4022-A001-DC7CA84E935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487-4022-A001-DC7CA84E93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487-4022-A001-DC7CA84E9357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487-4022-A001-DC7CA84E93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487-4022-A001-DC7CA84E935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487-4022-A001-DC7CA84E93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F487-4022-A001-DC7CA84E93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ardhura'!$Z$8:$Z$32</c:f>
              <c:strCache>
                <c:ptCount val="25"/>
                <c:pt idx="0">
                  <c:v>TVT</c:v>
                </c:pt>
                <c:pt idx="1">
                  <c:v>Shijak Tv</c:v>
                </c:pt>
                <c:pt idx="2">
                  <c:v>TV Sot 7</c:v>
                </c:pt>
                <c:pt idx="3">
                  <c:v>TV Skampa</c:v>
                </c:pt>
                <c:pt idx="4">
                  <c:v>TV UTV Education</c:v>
                </c:pt>
                <c:pt idx="5">
                  <c:v>TV Apollon</c:v>
                </c:pt>
                <c:pt idx="6">
                  <c:v>TV Channel 1</c:v>
                </c:pt>
                <c:pt idx="7">
                  <c:v>Tv Best Channel</c:v>
                </c:pt>
                <c:pt idx="8">
                  <c:v>TV Star Plus</c:v>
                </c:pt>
                <c:pt idx="9">
                  <c:v>CLUB TV</c:v>
                </c:pt>
                <c:pt idx="10">
                  <c:v>TV Bulqiza</c:v>
                </c:pt>
                <c:pt idx="11">
                  <c:v>Tv Ora News</c:v>
                </c:pt>
                <c:pt idx="12">
                  <c:v>ADTN</c:v>
                </c:pt>
                <c:pt idx="13">
                  <c:v>TV Ora</c:v>
                </c:pt>
                <c:pt idx="14">
                  <c:v>Fax News</c:v>
                </c:pt>
                <c:pt idx="15">
                  <c:v>Syri Tv</c:v>
                </c:pt>
                <c:pt idx="16">
                  <c:v>TV Scan</c:v>
                </c:pt>
                <c:pt idx="17">
                  <c:v>Report Tv</c:v>
                </c:pt>
                <c:pt idx="18">
                  <c:v>Vizion +</c:v>
                </c:pt>
                <c:pt idx="19">
                  <c:v>A2</c:v>
                </c:pt>
                <c:pt idx="20">
                  <c:v>ABC News</c:v>
                </c:pt>
                <c:pt idx="21">
                  <c:v>Euro Balkans News</c:v>
                </c:pt>
                <c:pt idx="22">
                  <c:v>Top Channel</c:v>
                </c:pt>
                <c:pt idx="23">
                  <c:v>Tv Klan </c:v>
                </c:pt>
                <c:pt idx="24">
                  <c:v>Digitalb TV</c:v>
                </c:pt>
              </c:strCache>
            </c:strRef>
          </c:cat>
          <c:val>
            <c:numRef>
              <c:f>'Të ardhura'!$AB$8:$AB$32</c:f>
              <c:numCache>
                <c:formatCode>_-* #,##0_-;\-* #,##0_-;_-* "-"??_-;_-@_-</c:formatCode>
                <c:ptCount val="25"/>
                <c:pt idx="0">
                  <c:v>16177.683000000001</c:v>
                </c:pt>
                <c:pt idx="1">
                  <c:v>6052.6940000000004</c:v>
                </c:pt>
                <c:pt idx="2">
                  <c:v>2202.6959999999999</c:v>
                </c:pt>
                <c:pt idx="3">
                  <c:v>4240.8959999999997</c:v>
                </c:pt>
                <c:pt idx="4">
                  <c:v>18571.93</c:v>
                </c:pt>
                <c:pt idx="5">
                  <c:v>3633.788</c:v>
                </c:pt>
                <c:pt idx="6">
                  <c:v>5367.8459999999995</c:v>
                </c:pt>
                <c:pt idx="7">
                  <c:v>9944.3040000000001</c:v>
                </c:pt>
                <c:pt idx="8">
                  <c:v>16377.825999999999</c:v>
                </c:pt>
                <c:pt idx="9">
                  <c:v>8533.2620000000006</c:v>
                </c:pt>
                <c:pt idx="10">
                  <c:v>26843.855</c:v>
                </c:pt>
                <c:pt idx="11">
                  <c:v>27018.892</c:v>
                </c:pt>
                <c:pt idx="12">
                  <c:v>414999.41499999998</c:v>
                </c:pt>
                <c:pt idx="13">
                  <c:v>187869.09599999999</c:v>
                </c:pt>
                <c:pt idx="14">
                  <c:v>57820.21</c:v>
                </c:pt>
                <c:pt idx="15">
                  <c:v>38881.535000000003</c:v>
                </c:pt>
                <c:pt idx="16">
                  <c:v>136454.79300000001</c:v>
                </c:pt>
                <c:pt idx="17">
                  <c:v>204860.261</c:v>
                </c:pt>
                <c:pt idx="18">
                  <c:v>380881.34700000001</c:v>
                </c:pt>
                <c:pt idx="19">
                  <c:v>315640.29399999999</c:v>
                </c:pt>
                <c:pt idx="20">
                  <c:v>155891.17600000001</c:v>
                </c:pt>
                <c:pt idx="21">
                  <c:v>300921.86800000002</c:v>
                </c:pt>
                <c:pt idx="22">
                  <c:v>1368671.122</c:v>
                </c:pt>
                <c:pt idx="23">
                  <c:v>1434054.398</c:v>
                </c:pt>
                <c:pt idx="24">
                  <c:v>4584138.7819999997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487-4022-A001-DC7CA84E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"/>
        <c:axId val="585369296"/>
        <c:axId val="585370128"/>
      </c:barChart>
      <c:catAx>
        <c:axId val="585369296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70128"/>
        <c:crosses val="autoZero"/>
        <c:auto val="1"/>
        <c:lblAlgn val="ctr"/>
        <c:lblOffset val="100"/>
        <c:noMultiLvlLbl val="0"/>
      </c:catAx>
      <c:valAx>
        <c:axId val="58537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6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81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89161941926448E-2"/>
          <c:y val="3.3214706268883509E-2"/>
          <c:w val="0.88068082404568215"/>
          <c:h val="0.929007161430664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'Të ardhura'!$C$42</c:f>
              <c:strCache>
                <c:ptCount val="1"/>
                <c:pt idx="0">
                  <c:v>TVT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ardhura'!$G$42</c:f>
              <c:numCache>
                <c:formatCode>0.00%</c:formatCode>
                <c:ptCount val="1"/>
                <c:pt idx="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28E-B5AB-0078BB4ADD11}"/>
            </c:ext>
          </c:extLst>
        </c:ser>
        <c:ser>
          <c:idx val="1"/>
          <c:order val="1"/>
          <c:tx>
            <c:strRef>
              <c:f>'Të ardhura'!$C$43</c:f>
              <c:strCache>
                <c:ptCount val="1"/>
                <c:pt idx="0">
                  <c:v>Shijak Tv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ardhura'!$G$43</c:f>
              <c:numCache>
                <c:formatCode>0.00%</c:formatCode>
                <c:ptCount val="1"/>
                <c:pt idx="0">
                  <c:v>-0.92287764754008705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D-428E-B5AB-0078BB4ADD11}"/>
            </c:ext>
          </c:extLst>
        </c:ser>
        <c:ser>
          <c:idx val="2"/>
          <c:order val="2"/>
          <c:tx>
            <c:strRef>
              <c:f>'Të ardhura'!$C$44</c:f>
              <c:strCache>
                <c:ptCount val="1"/>
                <c:pt idx="0">
                  <c:v>ADTN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ardhura'!$G$44</c:f>
              <c:numCache>
                <c:formatCode>0.00%</c:formatCode>
                <c:ptCount val="1"/>
                <c:pt idx="0">
                  <c:v>-0.77971202923261951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D-428E-B5AB-0078BB4ADD11}"/>
            </c:ext>
          </c:extLst>
        </c:ser>
        <c:ser>
          <c:idx val="3"/>
          <c:order val="3"/>
          <c:tx>
            <c:strRef>
              <c:f>'Të ardhura'!$C$45</c:f>
              <c:strCache>
                <c:ptCount val="1"/>
                <c:pt idx="0">
                  <c:v>TV UTV Education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ardhura'!$G$45</c:f>
              <c:numCache>
                <c:formatCode>0.00%</c:formatCode>
                <c:ptCount val="1"/>
                <c:pt idx="0">
                  <c:v>-0.61384465696349277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8D-428E-B5AB-0078BB4ADD11}"/>
            </c:ext>
          </c:extLst>
        </c:ser>
        <c:ser>
          <c:idx val="4"/>
          <c:order val="4"/>
          <c:tx>
            <c:strRef>
              <c:f>'Të ardhura'!$C$46</c:f>
              <c:strCache>
                <c:ptCount val="1"/>
                <c:pt idx="0">
                  <c:v>TV Skampa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ardhura'!$G$46</c:f>
              <c:numCache>
                <c:formatCode>0.00%</c:formatCode>
                <c:ptCount val="1"/>
                <c:pt idx="0">
                  <c:v>-0.40516084336894848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8D-428E-B5AB-0078BB4ADD11}"/>
            </c:ext>
          </c:extLst>
        </c:ser>
        <c:ser>
          <c:idx val="5"/>
          <c:order val="5"/>
          <c:tx>
            <c:strRef>
              <c:f>'Të ardhura'!$C$47</c:f>
              <c:strCache>
                <c:ptCount val="1"/>
                <c:pt idx="0">
                  <c:v>TV Star Plus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ardhura'!$G$47</c:f>
              <c:numCache>
                <c:formatCode>0.00%</c:formatCode>
                <c:ptCount val="1"/>
                <c:pt idx="0">
                  <c:v>-0.38688205626314504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8D-428E-B5AB-0078BB4ADD11}"/>
            </c:ext>
          </c:extLst>
        </c:ser>
        <c:ser>
          <c:idx val="6"/>
          <c:order val="6"/>
          <c:tx>
            <c:strRef>
              <c:f>'Të ardhura'!$C$48</c:f>
              <c:strCache>
                <c:ptCount val="1"/>
                <c:pt idx="0">
                  <c:v>TV Sot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ardhura'!$G$48</c:f>
              <c:numCache>
                <c:formatCode>0.00%</c:formatCode>
                <c:ptCount val="1"/>
                <c:pt idx="0">
                  <c:v>-0.37241044610786056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8D-428E-B5AB-0078BB4ADD11}"/>
            </c:ext>
          </c:extLst>
        </c:ser>
        <c:ser>
          <c:idx val="7"/>
          <c:order val="7"/>
          <c:tx>
            <c:strRef>
              <c:f>'Të ardhura'!$C$49</c:f>
              <c:strCache>
                <c:ptCount val="1"/>
                <c:pt idx="0">
                  <c:v>TV Ora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ardhura'!$G$49</c:f>
              <c:numCache>
                <c:formatCode>0.00%</c:formatCode>
                <c:ptCount val="1"/>
                <c:pt idx="0">
                  <c:v>-0.36192141468546801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8D-428E-B5AB-0078BB4ADD11}"/>
            </c:ext>
          </c:extLst>
        </c:ser>
        <c:ser>
          <c:idx val="8"/>
          <c:order val="8"/>
          <c:tx>
            <c:strRef>
              <c:f>'Të ardhura'!$C$50</c:f>
              <c:strCache>
                <c:ptCount val="1"/>
                <c:pt idx="0">
                  <c:v>TV Bulqiza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ardhura'!$G$50</c:f>
              <c:numCache>
                <c:formatCode>0.00%</c:formatCode>
                <c:ptCount val="1"/>
                <c:pt idx="0">
                  <c:v>-0.17432801659821215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8D-428E-B5AB-0078BB4ADD11}"/>
            </c:ext>
          </c:extLst>
        </c:ser>
        <c:ser>
          <c:idx val="9"/>
          <c:order val="9"/>
          <c:tx>
            <c:strRef>
              <c:f>'Të ardhura'!$C$51</c:f>
              <c:strCache>
                <c:ptCount val="1"/>
                <c:pt idx="0">
                  <c:v>Digitalb TV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ardhura'!$G$51</c:f>
              <c:numCache>
                <c:formatCode>0.00%</c:formatCode>
                <c:ptCount val="1"/>
                <c:pt idx="0">
                  <c:v>-9.3401182940015107E-2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8D-428E-B5AB-0078BB4ADD11}"/>
            </c:ext>
          </c:extLst>
        </c:ser>
        <c:ser>
          <c:idx val="10"/>
          <c:order val="10"/>
          <c:tx>
            <c:strRef>
              <c:f>'Të ardhura'!$C$52</c:f>
              <c:strCache>
                <c:ptCount val="1"/>
                <c:pt idx="0">
                  <c:v>TV Scan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ardhura'!$G$52</c:f>
              <c:numCache>
                <c:formatCode>0.00%</c:formatCode>
                <c:ptCount val="1"/>
                <c:pt idx="0">
                  <c:v>-6.2735561073329241E-2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8D-428E-B5AB-0078BB4ADD11}"/>
            </c:ext>
          </c:extLst>
        </c:ser>
        <c:ser>
          <c:idx val="11"/>
          <c:order val="11"/>
          <c:tx>
            <c:strRef>
              <c:f>'Të ardhura'!$C$53</c:f>
              <c:strCache>
                <c:ptCount val="1"/>
                <c:pt idx="0">
                  <c:v>Vizion +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ardhura'!$G$53</c:f>
              <c:numCache>
                <c:formatCode>0.00%</c:formatCode>
                <c:ptCount val="1"/>
                <c:pt idx="0">
                  <c:v>-4.8543684655683601E-2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8D-428E-B5AB-0078BB4ADD11}"/>
            </c:ext>
          </c:extLst>
        </c:ser>
        <c:ser>
          <c:idx val="12"/>
          <c:order val="12"/>
          <c:tx>
            <c:strRef>
              <c:f>'Të ardhura'!$C$54</c:f>
              <c:strCache>
                <c:ptCount val="1"/>
                <c:pt idx="0">
                  <c:v>Tv Best Channel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ardhura'!$G$54</c:f>
              <c:numCache>
                <c:formatCode>0.00%</c:formatCode>
                <c:ptCount val="1"/>
                <c:pt idx="0">
                  <c:v>8.0680357318118987E-3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8D-428E-B5AB-0078BB4ADD11}"/>
            </c:ext>
          </c:extLst>
        </c:ser>
        <c:ser>
          <c:idx val="13"/>
          <c:order val="13"/>
          <c:tx>
            <c:strRef>
              <c:f>'Të ardhura'!$C$55</c:f>
              <c:strCache>
                <c:ptCount val="1"/>
                <c:pt idx="0">
                  <c:v>Top Channel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ardhura'!$G$55</c:f>
              <c:numCache>
                <c:formatCode>0.00%</c:formatCode>
                <c:ptCount val="1"/>
                <c:pt idx="0">
                  <c:v>0.1599840410748434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8D-428E-B5AB-0078BB4ADD11}"/>
            </c:ext>
          </c:extLst>
        </c:ser>
        <c:ser>
          <c:idx val="14"/>
          <c:order val="14"/>
          <c:tx>
            <c:strRef>
              <c:f>'Të ardhura'!$C$56</c:f>
              <c:strCache>
                <c:ptCount val="1"/>
                <c:pt idx="0">
                  <c:v>A2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ardhura'!$G$56</c:f>
              <c:numCache>
                <c:formatCode>0.00%</c:formatCode>
                <c:ptCount val="1"/>
                <c:pt idx="0">
                  <c:v>0.24159462353054328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8D-428E-B5AB-0078BB4ADD11}"/>
            </c:ext>
          </c:extLst>
        </c:ser>
        <c:ser>
          <c:idx val="15"/>
          <c:order val="15"/>
          <c:tx>
            <c:strRef>
              <c:f>'Të ardhura'!$C$57</c:f>
              <c:strCache>
                <c:ptCount val="1"/>
                <c:pt idx="0">
                  <c:v>Euro Balkans News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ardhura'!$G$57</c:f>
              <c:numCache>
                <c:formatCode>0.00%</c:formatCode>
                <c:ptCount val="1"/>
                <c:pt idx="0">
                  <c:v>0.36287193657856731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88D-428E-B5AB-0078BB4ADD11}"/>
            </c:ext>
          </c:extLst>
        </c:ser>
        <c:ser>
          <c:idx val="16"/>
          <c:order val="16"/>
          <c:tx>
            <c:strRef>
              <c:f>'Të ardhura'!$C$58</c:f>
              <c:strCache>
                <c:ptCount val="1"/>
                <c:pt idx="0">
                  <c:v>Tv Klan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ardhura'!$G$58</c:f>
              <c:numCache>
                <c:formatCode>0.00%</c:formatCode>
                <c:ptCount val="1"/>
                <c:pt idx="0">
                  <c:v>0.42257746766451465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8D-428E-B5AB-0078BB4ADD11}"/>
            </c:ext>
          </c:extLst>
        </c:ser>
        <c:ser>
          <c:idx val="17"/>
          <c:order val="17"/>
          <c:tx>
            <c:strRef>
              <c:f>'Të ardhura'!$C$59</c:f>
              <c:strCache>
                <c:ptCount val="1"/>
                <c:pt idx="0">
                  <c:v>Tv Ora News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ardhura'!$G$59</c:f>
              <c:numCache>
                <c:formatCode>0.00%</c:formatCode>
                <c:ptCount val="1"/>
                <c:pt idx="0">
                  <c:v>0.42746401295804431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8D-428E-B5AB-0078BB4ADD11}"/>
            </c:ext>
          </c:extLst>
        </c:ser>
        <c:ser>
          <c:idx val="18"/>
          <c:order val="18"/>
          <c:tx>
            <c:strRef>
              <c:f>'Të ardhura'!$C$60</c:f>
              <c:strCache>
                <c:ptCount val="1"/>
                <c:pt idx="0">
                  <c:v>CLUB TV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ardhura'!$G$60</c:f>
              <c:numCache>
                <c:formatCode>0.00%</c:formatCode>
                <c:ptCount val="1"/>
                <c:pt idx="0">
                  <c:v>0.60266660041611286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8D-428E-B5AB-0078BB4ADD11}"/>
            </c:ext>
          </c:extLst>
        </c:ser>
        <c:ser>
          <c:idx val="19"/>
          <c:order val="19"/>
          <c:tx>
            <c:strRef>
              <c:f>'Të ardhura'!$C$61</c:f>
              <c:strCache>
                <c:ptCount val="1"/>
                <c:pt idx="0">
                  <c:v>Report Tv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ardhura'!$G$61</c:f>
              <c:numCache>
                <c:formatCode>0.00%</c:formatCode>
                <c:ptCount val="1"/>
                <c:pt idx="0">
                  <c:v>0.67204437955880569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8D-428E-B5AB-0078BB4ADD11}"/>
            </c:ext>
          </c:extLst>
        </c:ser>
        <c:ser>
          <c:idx val="20"/>
          <c:order val="20"/>
          <c:tx>
            <c:strRef>
              <c:f>'Të ardhura'!$C$62</c:f>
              <c:strCache>
                <c:ptCount val="1"/>
                <c:pt idx="0">
                  <c:v>TV Channel 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ardhura'!$G$62</c:f>
              <c:numCache>
                <c:formatCode>0.00%</c:formatCode>
                <c:ptCount val="1"/>
                <c:pt idx="0">
                  <c:v>0.74956956663808905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8D-428E-B5AB-0078BB4ADD11}"/>
            </c:ext>
          </c:extLst>
        </c:ser>
        <c:ser>
          <c:idx val="21"/>
          <c:order val="21"/>
          <c:tx>
            <c:strRef>
              <c:f>'Të ardhura'!$C$63</c:f>
              <c:strCache>
                <c:ptCount val="1"/>
                <c:pt idx="0">
                  <c:v>Fax News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ardhura'!$G$63</c:f>
              <c:numCache>
                <c:formatCode>0.00%</c:formatCode>
                <c:ptCount val="1"/>
                <c:pt idx="0">
                  <c:v>1.1610982907187644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8D-428E-B5AB-0078BB4ADD11}"/>
            </c:ext>
          </c:extLst>
        </c:ser>
        <c:ser>
          <c:idx val="22"/>
          <c:order val="22"/>
          <c:tx>
            <c:strRef>
              <c:f>'Të ardhura'!$C$64</c:f>
              <c:strCache>
                <c:ptCount val="1"/>
                <c:pt idx="0">
                  <c:v>TV Apollon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ardhura'!$G$64</c:f>
              <c:numCache>
                <c:formatCode>0.00%</c:formatCode>
                <c:ptCount val="1"/>
                <c:pt idx="0">
                  <c:v>1.5428808725220073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8D-428E-B5AB-0078BB4ADD11}"/>
            </c:ext>
          </c:extLst>
        </c:ser>
        <c:ser>
          <c:idx val="23"/>
          <c:order val="23"/>
          <c:tx>
            <c:strRef>
              <c:f>'Të ardhura'!$C$65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ardhura'!$G$65</c:f>
              <c:numCache>
                <c:formatCode>0.00%</c:formatCode>
                <c:ptCount val="1"/>
                <c:pt idx="0">
                  <c:v>1.6009063720194143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88D-428E-B5AB-0078BB4ADD11}"/>
            </c:ext>
          </c:extLst>
        </c:ser>
        <c:ser>
          <c:idx val="24"/>
          <c:order val="24"/>
          <c:tx>
            <c:strRef>
              <c:f>'Të ardhura'!$C$66</c:f>
              <c:strCache>
                <c:ptCount val="1"/>
                <c:pt idx="0">
                  <c:v>Syri Tv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'Të ardhura'!$G$66</c:f>
              <c:numCache>
                <c:formatCode>0.00%</c:formatCode>
                <c:ptCount val="1"/>
                <c:pt idx="0">
                  <c:v>2.2648646459045407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88D-428E-B5AB-0078BB4ADD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19"/>
        <c:axId val="1913118336"/>
        <c:axId val="1913120832"/>
      </c:barChart>
      <c:catAx>
        <c:axId val="191311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20832"/>
        <c:crosses val="autoZero"/>
        <c:auto val="1"/>
        <c:lblAlgn val="ctr"/>
        <c:lblOffset val="100"/>
        <c:noMultiLvlLbl val="0"/>
      </c:catAx>
      <c:valAx>
        <c:axId val="191312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139535132134992E-3"/>
          <c:y val="3.76271474800066E-3"/>
          <c:w val="0.11548889444817477"/>
          <c:h val="0.98754151823811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82079614113192"/>
          <c:y val="0.11659496956973286"/>
          <c:w val="0.872169795187138"/>
          <c:h val="0.850629168931223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9D-4EB7-890D-397811B881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9D-4EB7-890D-397811B881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49D-4EB7-890D-397811B881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49D-4EB7-890D-397811B881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49D-4EB7-890D-397811B881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49D-4EB7-890D-397811B881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49D-4EB7-890D-397811B881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49D-4EB7-890D-397811B881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49D-4EB7-890D-397811B881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49D-4EB7-890D-397811B881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49D-4EB7-890D-397811B8817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49D-4EB7-890D-397811B8817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49D-4EB7-890D-397811B8817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49D-4EB7-890D-397811B8817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49D-4EB7-890D-397811B8817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49D-4EB7-890D-397811B8817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49D-4EB7-890D-397811B8817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A49D-4EB7-890D-397811B8817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A49D-4EB7-890D-397811B8817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A49D-4EB7-890D-397811B8817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A49D-4EB7-890D-397811B8817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A49D-4EB7-890D-397811B8817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A49D-4EB7-890D-397811B8817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A49D-4EB7-890D-397811B8817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A49D-4EB7-890D-397811B881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'Të ardhura'!$C$76:$C$100</c:f>
              <c:strCache>
                <c:ptCount val="25"/>
                <c:pt idx="0">
                  <c:v>Tv Klan </c:v>
                </c:pt>
                <c:pt idx="1">
                  <c:v>Top Channel</c:v>
                </c:pt>
                <c:pt idx="2">
                  <c:v>Vizion +</c:v>
                </c:pt>
                <c:pt idx="3">
                  <c:v>Digitalb TV</c:v>
                </c:pt>
                <c:pt idx="4">
                  <c:v>ADTN</c:v>
                </c:pt>
                <c:pt idx="5">
                  <c:v>TV UTV Education</c:v>
                </c:pt>
                <c:pt idx="6">
                  <c:v>CLUB TV</c:v>
                </c:pt>
                <c:pt idx="7">
                  <c:v>TV Channel 1</c:v>
                </c:pt>
                <c:pt idx="8">
                  <c:v>Syri Tv</c:v>
                </c:pt>
                <c:pt idx="9">
                  <c:v>Fax News</c:v>
                </c:pt>
                <c:pt idx="10">
                  <c:v>Tv Ora News</c:v>
                </c:pt>
                <c:pt idx="11">
                  <c:v>TV Sot 7</c:v>
                </c:pt>
                <c:pt idx="12">
                  <c:v>ABC News</c:v>
                </c:pt>
                <c:pt idx="13">
                  <c:v>TV Scan</c:v>
                </c:pt>
                <c:pt idx="14">
                  <c:v>Euro Balkans News</c:v>
                </c:pt>
                <c:pt idx="15">
                  <c:v>TV Apollon</c:v>
                </c:pt>
                <c:pt idx="16">
                  <c:v>TV Bulqiza</c:v>
                </c:pt>
                <c:pt idx="17">
                  <c:v>TV Skampa</c:v>
                </c:pt>
                <c:pt idx="18">
                  <c:v>A2</c:v>
                </c:pt>
                <c:pt idx="19">
                  <c:v>TV Ora</c:v>
                </c:pt>
                <c:pt idx="20">
                  <c:v>TV Star Plus</c:v>
                </c:pt>
                <c:pt idx="21">
                  <c:v>Tv Best Channel</c:v>
                </c:pt>
                <c:pt idx="22">
                  <c:v>Report Tv</c:v>
                </c:pt>
                <c:pt idx="23">
                  <c:v>Shijak Tv</c:v>
                </c:pt>
                <c:pt idx="24">
                  <c:v>TVT</c:v>
                </c:pt>
              </c:strCache>
            </c:strRef>
          </c:cat>
          <c:val>
            <c:numRef>
              <c:f>'Të ardhura'!$E$76:$E$100</c:f>
              <c:numCache>
                <c:formatCode>0.00%</c:formatCode>
                <c:ptCount val="25"/>
                <c:pt idx="0">
                  <c:v>0.19593662105246815</c:v>
                </c:pt>
                <c:pt idx="1">
                  <c:v>0.15248431788091921</c:v>
                </c:pt>
                <c:pt idx="2">
                  <c:v>3.4805880155468441E-2</c:v>
                </c:pt>
                <c:pt idx="3">
                  <c:v>0.39915995795284587</c:v>
                </c:pt>
                <c:pt idx="4">
                  <c:v>8.7803601465669054E-3</c:v>
                </c:pt>
                <c:pt idx="5">
                  <c:v>6.8880001739157011E-4</c:v>
                </c:pt>
                <c:pt idx="6">
                  <c:v>1.3135068121069295E-3</c:v>
                </c:pt>
                <c:pt idx="7">
                  <c:v>9.0199748444661128E-4</c:v>
                </c:pt>
                <c:pt idx="8">
                  <c:v>1.2192215944578613E-2</c:v>
                </c:pt>
                <c:pt idx="9">
                  <c:v>1.200129876873054E-2</c:v>
                </c:pt>
                <c:pt idx="10">
                  <c:v>3.7043052457337855E-3</c:v>
                </c:pt>
                <c:pt idx="11">
                  <c:v>1.3277133814978634E-4</c:v>
                </c:pt>
                <c:pt idx="12">
                  <c:v>3.8942184936236066E-2</c:v>
                </c:pt>
                <c:pt idx="13">
                  <c:v>1.2283581101180534E-2</c:v>
                </c:pt>
                <c:pt idx="14">
                  <c:v>3.9389717035800048E-2</c:v>
                </c:pt>
                <c:pt idx="15">
                  <c:v>8.8748222692171979E-4</c:v>
                </c:pt>
                <c:pt idx="16">
                  <c:v>2.1287589930728034E-3</c:v>
                </c:pt>
                <c:pt idx="17">
                  <c:v>2.4228762595398016E-4</c:v>
                </c:pt>
                <c:pt idx="18">
                  <c:v>3.7639714925478691E-2</c:v>
                </c:pt>
                <c:pt idx="19">
                  <c:v>1.1513399596803911E-2</c:v>
                </c:pt>
                <c:pt idx="20">
                  <c:v>9.6443806346351675E-4</c:v>
                </c:pt>
                <c:pt idx="21">
                  <c:v>9.6280491690788083E-4</c:v>
                </c:pt>
                <c:pt idx="22">
                  <c:v>3.2898764236909114E-2</c:v>
                </c:pt>
                <c:pt idx="23">
                  <c:v>4.4833541865309956E-5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49D-4EB7-890D-397811B8817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'Fitimi Neto'!$C$40</c:f>
              <c:strCache>
                <c:ptCount val="1"/>
                <c:pt idx="0">
                  <c:v>Digitalb 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Neto'!$E$40</c:f>
              <c:numCache>
                <c:formatCode>#,##0</c:formatCode>
                <c:ptCount val="1"/>
                <c:pt idx="0">
                  <c:v>-627159933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5-4AE9-840A-9FCEC926FF3D}"/>
            </c:ext>
          </c:extLst>
        </c:ser>
        <c:ser>
          <c:idx val="1"/>
          <c:order val="1"/>
          <c:tx>
            <c:strRef>
              <c:f>'Fitimi Neto'!$C$41</c:f>
              <c:strCache>
                <c:ptCount val="1"/>
                <c:pt idx="0">
                  <c:v>TV Scan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Neto'!$E$41</c:f>
              <c:numCache>
                <c:formatCode>#,##0_);\(#,##0\)</c:formatCode>
                <c:ptCount val="1"/>
                <c:pt idx="0">
                  <c:v>-251587225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5-4AE9-840A-9FCEC926FF3D}"/>
            </c:ext>
          </c:extLst>
        </c:ser>
        <c:ser>
          <c:idx val="2"/>
          <c:order val="2"/>
          <c:tx>
            <c:strRef>
              <c:f>'Fitimi Neto'!$C$42</c:f>
              <c:strCache>
                <c:ptCount val="1"/>
                <c:pt idx="0">
                  <c:v>TV UTV 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Neto'!$E$42</c:f>
              <c:numCache>
                <c:formatCode>#,##0</c:formatCode>
                <c:ptCount val="1"/>
                <c:pt idx="0">
                  <c:v>-10196036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5-4AE9-840A-9FCEC926FF3D}"/>
            </c:ext>
          </c:extLst>
        </c:ser>
        <c:ser>
          <c:idx val="3"/>
          <c:order val="3"/>
          <c:tx>
            <c:strRef>
              <c:f>'Fitimi Neto'!$C$43</c:f>
              <c:strCache>
                <c:ptCount val="1"/>
                <c:pt idx="0">
                  <c:v>TVT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Neto'!$E$43</c:f>
              <c:numCache>
                <c:formatCode>#,##0</c:formatCode>
                <c:ptCount val="1"/>
                <c:pt idx="0">
                  <c:v>-9188144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5-4AE9-840A-9FCEC926FF3D}"/>
            </c:ext>
          </c:extLst>
        </c:ser>
        <c:ser>
          <c:idx val="4"/>
          <c:order val="4"/>
          <c:tx>
            <c:strRef>
              <c:f>'Fitimi Neto'!$C$44</c:f>
              <c:strCache>
                <c:ptCount val="1"/>
                <c:pt idx="0">
                  <c:v>TV Sot 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Neto'!$E$44</c:f>
              <c:numCache>
                <c:formatCode>#,##0</c:formatCode>
                <c:ptCount val="1"/>
                <c:pt idx="0">
                  <c:v>-6093065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5-4AE9-840A-9FCEC926FF3D}"/>
            </c:ext>
          </c:extLst>
        </c:ser>
        <c:ser>
          <c:idx val="5"/>
          <c:order val="5"/>
          <c:tx>
            <c:strRef>
              <c:f>'Fitimi Neto'!$C$45</c:f>
              <c:strCache>
                <c:ptCount val="1"/>
                <c:pt idx="0">
                  <c:v>Shijak Tv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Neto'!$E$45</c:f>
              <c:numCache>
                <c:formatCode>#,##0</c:formatCode>
                <c:ptCount val="1"/>
                <c:pt idx="0">
                  <c:v>-5078197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5-4AE9-840A-9FCEC926FF3D}"/>
            </c:ext>
          </c:extLst>
        </c:ser>
        <c:ser>
          <c:idx val="6"/>
          <c:order val="6"/>
          <c:tx>
            <c:strRef>
              <c:f>'Fitimi Neto'!$C$46</c:f>
              <c:strCache>
                <c:ptCount val="1"/>
                <c:pt idx="0">
                  <c:v>CLUB TV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Neto'!$E$46</c:f>
              <c:numCache>
                <c:formatCode>#,##0</c:formatCode>
                <c:ptCount val="1"/>
                <c:pt idx="0">
                  <c:v>-2412275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5-4AE9-840A-9FCEC926FF3D}"/>
            </c:ext>
          </c:extLst>
        </c:ser>
        <c:ser>
          <c:idx val="7"/>
          <c:order val="7"/>
          <c:tx>
            <c:strRef>
              <c:f>'Fitimi Neto'!$C$47</c:f>
              <c:strCache>
                <c:ptCount val="1"/>
                <c:pt idx="0">
                  <c:v>TV Star Plus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Neto'!$E$47</c:f>
              <c:numCache>
                <c:formatCode>#,##0</c:formatCode>
                <c:ptCount val="1"/>
                <c:pt idx="0">
                  <c:v>-2129375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5-4AE9-840A-9FCEC926FF3D}"/>
            </c:ext>
          </c:extLst>
        </c:ser>
        <c:ser>
          <c:idx val="8"/>
          <c:order val="8"/>
          <c:tx>
            <c:strRef>
              <c:f>'Fitimi Neto'!$C$48</c:f>
              <c:strCache>
                <c:ptCount val="1"/>
                <c:pt idx="0">
                  <c:v>Tv Best Channel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Neto'!$E$48</c:f>
              <c:numCache>
                <c:formatCode>#,##0</c:formatCode>
                <c:ptCount val="1"/>
                <c:pt idx="0">
                  <c:v>89667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95-4AE9-840A-9FCEC926FF3D}"/>
            </c:ext>
          </c:extLst>
        </c:ser>
        <c:ser>
          <c:idx val="9"/>
          <c:order val="9"/>
          <c:tx>
            <c:strRef>
              <c:f>'Fitimi Neto'!$C$49</c:f>
              <c:strCache>
                <c:ptCount val="1"/>
                <c:pt idx="0">
                  <c:v>Syri Tv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Neto'!$E$49</c:f>
              <c:numCache>
                <c:formatCode>_-* #,##0_-;\-* #,##0_-;_-* "-"??_-;_-@_-</c:formatCode>
                <c:ptCount val="1"/>
                <c:pt idx="0">
                  <c:v>166584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95-4AE9-840A-9FCEC926FF3D}"/>
            </c:ext>
          </c:extLst>
        </c:ser>
        <c:ser>
          <c:idx val="10"/>
          <c:order val="10"/>
          <c:tx>
            <c:strRef>
              <c:f>'Fitimi Neto'!$C$50</c:f>
              <c:strCache>
                <c:ptCount val="1"/>
                <c:pt idx="0">
                  <c:v>TV Bulqiza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Neto'!$E$50</c:f>
              <c:numCache>
                <c:formatCode>#,##0_);\(#,##0\)</c:formatCode>
                <c:ptCount val="1"/>
                <c:pt idx="0">
                  <c:v>425905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95-4AE9-840A-9FCEC926FF3D}"/>
            </c:ext>
          </c:extLst>
        </c:ser>
        <c:ser>
          <c:idx val="11"/>
          <c:order val="11"/>
          <c:tx>
            <c:strRef>
              <c:f>'Fitimi Neto'!$C$51</c:f>
              <c:strCache>
                <c:ptCount val="1"/>
                <c:pt idx="0">
                  <c:v>TV Apollon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Neto'!$E$51</c:f>
              <c:numCache>
                <c:formatCode>#,##0_);\(#,##0\)</c:formatCode>
                <c:ptCount val="1"/>
                <c:pt idx="0">
                  <c:v>480088.2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95-4AE9-840A-9FCEC926FF3D}"/>
            </c:ext>
          </c:extLst>
        </c:ser>
        <c:ser>
          <c:idx val="12"/>
          <c:order val="12"/>
          <c:tx>
            <c:strRef>
              <c:f>'Fitimi Neto'!$C$52</c:f>
              <c:strCache>
                <c:ptCount val="1"/>
                <c:pt idx="0">
                  <c:v>TV Skampa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Neto'!$E$52</c:f>
              <c:numCache>
                <c:formatCode>_-* #,##0_-;\-* #,##0_-;_-* "-"??_-;_-@_-</c:formatCode>
                <c:ptCount val="1"/>
                <c:pt idx="0">
                  <c:v>658061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95-4AE9-840A-9FCEC926FF3D}"/>
            </c:ext>
          </c:extLst>
        </c:ser>
        <c:ser>
          <c:idx val="13"/>
          <c:order val="13"/>
          <c:tx>
            <c:strRef>
              <c:f>'Fitimi Neto'!$C$53</c:f>
              <c:strCache>
                <c:ptCount val="1"/>
                <c:pt idx="0">
                  <c:v>Tv Ora News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Neto'!$E$53</c:f>
              <c:numCache>
                <c:formatCode>#,##0_);\(#,##0\)</c:formatCode>
                <c:ptCount val="1"/>
                <c:pt idx="0">
                  <c:v>783005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95-4AE9-840A-9FCEC926FF3D}"/>
            </c:ext>
          </c:extLst>
        </c:ser>
        <c:ser>
          <c:idx val="14"/>
          <c:order val="14"/>
          <c:tx>
            <c:strRef>
              <c:f>'Fitimi Neto'!$C$54</c:f>
              <c:strCache>
                <c:ptCount val="1"/>
                <c:pt idx="0">
                  <c:v>Vizion +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Neto'!$E$54</c:f>
              <c:numCache>
                <c:formatCode>_-* #,##0_-;\-* #,##0_-;_-* "-"??_-;_-@_-</c:formatCode>
                <c:ptCount val="1"/>
                <c:pt idx="0">
                  <c:v>1123739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95-4AE9-840A-9FCEC926FF3D}"/>
            </c:ext>
          </c:extLst>
        </c:ser>
        <c:ser>
          <c:idx val="15"/>
          <c:order val="15"/>
          <c:tx>
            <c:strRef>
              <c:f>'Fitimi Neto'!$C$55</c:f>
              <c:strCache>
                <c:ptCount val="1"/>
                <c:pt idx="0">
                  <c:v>TV Ora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Neto'!$E$55</c:f>
              <c:numCache>
                <c:formatCode>#,##0_);\(#,##0\)</c:formatCode>
                <c:ptCount val="1"/>
                <c:pt idx="0">
                  <c:v>1354151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95-4AE9-840A-9FCEC926FF3D}"/>
            </c:ext>
          </c:extLst>
        </c:ser>
        <c:ser>
          <c:idx val="16"/>
          <c:order val="16"/>
          <c:tx>
            <c:strRef>
              <c:f>'Fitimi Neto'!$C$56</c:f>
              <c:strCache>
                <c:ptCount val="1"/>
                <c:pt idx="0">
                  <c:v>TV Channel 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Neto'!$E$56</c:f>
              <c:numCache>
                <c:formatCode>#,##0_);\(#,##0\)</c:formatCode>
                <c:ptCount val="1"/>
                <c:pt idx="0">
                  <c:v>1548291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395-4AE9-840A-9FCEC926FF3D}"/>
            </c:ext>
          </c:extLst>
        </c:ser>
        <c:ser>
          <c:idx val="17"/>
          <c:order val="17"/>
          <c:tx>
            <c:strRef>
              <c:f>'Fitimi Neto'!$C$57</c:f>
              <c:strCache>
                <c:ptCount val="1"/>
                <c:pt idx="0">
                  <c:v>ADTN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Neto'!$E$57</c:f>
              <c:numCache>
                <c:formatCode>_-* #,##0_-;\-* #,##0_-;_-* "-"??_-;_-@_-</c:formatCode>
                <c:ptCount val="1"/>
                <c:pt idx="0">
                  <c:v>4220461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395-4AE9-840A-9FCEC926FF3D}"/>
            </c:ext>
          </c:extLst>
        </c:ser>
        <c:ser>
          <c:idx val="18"/>
          <c:order val="18"/>
          <c:tx>
            <c:strRef>
              <c:f>'Fitimi Neto'!$C$58</c:f>
              <c:strCache>
                <c:ptCount val="1"/>
                <c:pt idx="0">
                  <c:v>A2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Neto'!$E$58</c:f>
              <c:numCache>
                <c:formatCode>#,##0</c:formatCode>
                <c:ptCount val="1"/>
                <c:pt idx="0">
                  <c:v>5837576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395-4AE9-840A-9FCEC926FF3D}"/>
            </c:ext>
          </c:extLst>
        </c:ser>
        <c:ser>
          <c:idx val="19"/>
          <c:order val="19"/>
          <c:tx>
            <c:strRef>
              <c:f>'Fitimi Neto'!$C$59</c:f>
              <c:strCache>
                <c:ptCount val="1"/>
                <c:pt idx="0">
                  <c:v>Fax News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Neto'!$E$59</c:f>
              <c:numCache>
                <c:formatCode>#,##0</c:formatCode>
                <c:ptCount val="1"/>
                <c:pt idx="0">
                  <c:v>13716951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95-4AE9-840A-9FCEC926FF3D}"/>
            </c:ext>
          </c:extLst>
        </c:ser>
        <c:ser>
          <c:idx val="20"/>
          <c:order val="20"/>
          <c:tx>
            <c:strRef>
              <c:f>'Fitimi Neto'!$C$60</c:f>
              <c:strCache>
                <c:ptCount val="1"/>
                <c:pt idx="0">
                  <c:v>Euro Balkans News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Neto'!$E$60</c:f>
              <c:numCache>
                <c:formatCode>#,##0</c:formatCode>
                <c:ptCount val="1"/>
                <c:pt idx="0">
                  <c:v>16325791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95-4AE9-840A-9FCEC926FF3D}"/>
            </c:ext>
          </c:extLst>
        </c:ser>
        <c:ser>
          <c:idx val="21"/>
          <c:order val="21"/>
          <c:tx>
            <c:strRef>
              <c:f>'Fitimi Neto'!$C$61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Neto'!$E$61</c:f>
              <c:numCache>
                <c:formatCode>#,##0_);\(#,##0\)</c:formatCode>
                <c:ptCount val="1"/>
                <c:pt idx="0">
                  <c:v>98054033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395-4AE9-840A-9FCEC926FF3D}"/>
            </c:ext>
          </c:extLst>
        </c:ser>
        <c:ser>
          <c:idx val="22"/>
          <c:order val="22"/>
          <c:tx>
            <c:strRef>
              <c:f>'Fitimi Neto'!$C$62</c:f>
              <c:strCache>
                <c:ptCount val="1"/>
                <c:pt idx="0">
                  <c:v>Report Tv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Neto'!$E$62</c:f>
              <c:numCache>
                <c:formatCode>_-* #,##0_-;\-* #,##0_-;_-* "-"??_-;_-@_-</c:formatCode>
                <c:ptCount val="1"/>
                <c:pt idx="0">
                  <c:v>115372179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395-4AE9-840A-9FCEC926FF3D}"/>
            </c:ext>
          </c:extLst>
        </c:ser>
        <c:ser>
          <c:idx val="23"/>
          <c:order val="23"/>
          <c:tx>
            <c:strRef>
              <c:f>'Fitimi Neto'!$C$63</c:f>
              <c:strCache>
                <c:ptCount val="1"/>
                <c:pt idx="0">
                  <c:v>Top Channel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Neto'!$E$63</c:f>
              <c:numCache>
                <c:formatCode>#,##0</c:formatCode>
                <c:ptCount val="1"/>
                <c:pt idx="0">
                  <c:v>168819575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395-4AE9-840A-9FCEC926FF3D}"/>
            </c:ext>
          </c:extLst>
        </c:ser>
        <c:ser>
          <c:idx val="24"/>
          <c:order val="24"/>
          <c:tx>
            <c:strRef>
              <c:f>'Fitimi Neto'!$C$64</c:f>
              <c:strCache>
                <c:ptCount val="1"/>
                <c:pt idx="0">
                  <c:v>Tv Klan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Neto'!$E$64</c:f>
              <c:numCache>
                <c:formatCode>_-* #,##0_-;\-* #,##0_-;_-* "-"??_-;_-@_-</c:formatCode>
                <c:ptCount val="1"/>
                <c:pt idx="0">
                  <c:v>190645259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395-4AE9-840A-9FCEC926FF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13295872"/>
        <c:axId val="1913298368"/>
      </c:barChart>
      <c:catAx>
        <c:axId val="191329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98368"/>
        <c:crosses val="autoZero"/>
        <c:auto val="1"/>
        <c:lblAlgn val="ctr"/>
        <c:lblOffset val="100"/>
        <c:noMultiLvlLbl val="0"/>
      </c:catAx>
      <c:valAx>
        <c:axId val="191329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9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2052730696798493E-2"/>
          <c:y val="5.7954177047665999E-3"/>
          <c:w val="0.13880498835950592"/>
          <c:h val="0.99420458229523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'Fitimi Neto'!$C$40</c:f>
              <c:strCache>
                <c:ptCount val="1"/>
                <c:pt idx="0">
                  <c:v>Digitalb 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Neto'!$D$40</c:f>
              <c:numCache>
                <c:formatCode>_-* #,##0_-;\-* #,##0_-;_-* "-"??_-;_-@_-</c:formatCode>
                <c:ptCount val="1"/>
                <c:pt idx="0">
                  <c:v>126075482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B-4F86-B036-61C404B31EE6}"/>
            </c:ext>
          </c:extLst>
        </c:ser>
        <c:ser>
          <c:idx val="1"/>
          <c:order val="1"/>
          <c:tx>
            <c:strRef>
              <c:f>'Fitimi Neto'!$C$41</c:f>
              <c:strCache>
                <c:ptCount val="1"/>
                <c:pt idx="0">
                  <c:v>TV Scan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Neto'!$D$41</c:f>
              <c:numCache>
                <c:formatCode>#,##0_);\(#,##0\)</c:formatCode>
                <c:ptCount val="1"/>
                <c:pt idx="0">
                  <c:v>385092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B-4F86-B036-61C404B31EE6}"/>
            </c:ext>
          </c:extLst>
        </c:ser>
        <c:ser>
          <c:idx val="2"/>
          <c:order val="2"/>
          <c:tx>
            <c:strRef>
              <c:f>'Fitimi Neto'!$C$42</c:f>
              <c:strCache>
                <c:ptCount val="1"/>
                <c:pt idx="0">
                  <c:v>TV UTV 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Neto'!$D$42</c:f>
              <c:numCache>
                <c:formatCode>_-* #,##0_-;\-* #,##0_-;_-* "-"??_-;_-@_-</c:formatCode>
                <c:ptCount val="1"/>
                <c:pt idx="0">
                  <c:v>615504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2B-4F86-B036-61C404B31EE6}"/>
            </c:ext>
          </c:extLst>
        </c:ser>
        <c:ser>
          <c:idx val="3"/>
          <c:order val="3"/>
          <c:tx>
            <c:strRef>
              <c:f>'Fitimi Neto'!$C$43</c:f>
              <c:strCache>
                <c:ptCount val="1"/>
                <c:pt idx="0">
                  <c:v>TVT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Neto'!$D$43</c:f>
              <c:numCache>
                <c:formatCode>#,##0_);\(#,##0\)</c:formatCode>
                <c:ptCount val="1"/>
                <c:pt idx="0">
                  <c:v>224188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2B-4F86-B036-61C404B31EE6}"/>
            </c:ext>
          </c:extLst>
        </c:ser>
        <c:ser>
          <c:idx val="4"/>
          <c:order val="4"/>
          <c:tx>
            <c:strRef>
              <c:f>'Fitimi Neto'!$C$44</c:f>
              <c:strCache>
                <c:ptCount val="1"/>
                <c:pt idx="0">
                  <c:v>TV Sot 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Neto'!$D$44</c:f>
              <c:numCache>
                <c:formatCode>0</c:formatCode>
                <c:ptCount val="1"/>
                <c:pt idx="0">
                  <c:v>-6115229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2B-4F86-B036-61C404B31EE6}"/>
            </c:ext>
          </c:extLst>
        </c:ser>
        <c:ser>
          <c:idx val="5"/>
          <c:order val="5"/>
          <c:tx>
            <c:strRef>
              <c:f>'Fitimi Neto'!$C$45</c:f>
              <c:strCache>
                <c:ptCount val="1"/>
                <c:pt idx="0">
                  <c:v>Shijak Tv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Neto'!$D$45</c:f>
              <c:numCache>
                <c:formatCode>#,##0_);[Red]\(#,##0\)</c:formatCode>
                <c:ptCount val="1"/>
                <c:pt idx="0">
                  <c:v>167339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2B-4F86-B036-61C404B31EE6}"/>
            </c:ext>
          </c:extLst>
        </c:ser>
        <c:ser>
          <c:idx val="6"/>
          <c:order val="6"/>
          <c:tx>
            <c:strRef>
              <c:f>'Fitimi Neto'!$C$46</c:f>
              <c:strCache>
                <c:ptCount val="1"/>
                <c:pt idx="0">
                  <c:v>CLUB TV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Neto'!$D$46</c:f>
              <c:numCache>
                <c:formatCode>#,##0</c:formatCode>
                <c:ptCount val="1"/>
                <c:pt idx="0">
                  <c:v>-4046177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2B-4F86-B036-61C404B31EE6}"/>
            </c:ext>
          </c:extLst>
        </c:ser>
        <c:ser>
          <c:idx val="7"/>
          <c:order val="7"/>
          <c:tx>
            <c:strRef>
              <c:f>'Fitimi Neto'!$C$47</c:f>
              <c:strCache>
                <c:ptCount val="1"/>
                <c:pt idx="0">
                  <c:v>TV Star Plus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Neto'!$D$47</c:f>
              <c:numCache>
                <c:formatCode>#,##0</c:formatCode>
                <c:ptCount val="1"/>
                <c:pt idx="0">
                  <c:v>-1100511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2B-4F86-B036-61C404B31EE6}"/>
            </c:ext>
          </c:extLst>
        </c:ser>
        <c:ser>
          <c:idx val="8"/>
          <c:order val="8"/>
          <c:tx>
            <c:strRef>
              <c:f>'Fitimi Neto'!$C$48</c:f>
              <c:strCache>
                <c:ptCount val="1"/>
                <c:pt idx="0">
                  <c:v>Tv Best Channel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Neto'!$D$48</c:f>
              <c:numCache>
                <c:formatCode>#,##0</c:formatCode>
                <c:ptCount val="1"/>
                <c:pt idx="0">
                  <c:v>53956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2B-4F86-B036-61C404B31EE6}"/>
            </c:ext>
          </c:extLst>
        </c:ser>
        <c:ser>
          <c:idx val="9"/>
          <c:order val="9"/>
          <c:tx>
            <c:strRef>
              <c:f>'Fitimi Neto'!$C$49</c:f>
              <c:strCache>
                <c:ptCount val="1"/>
                <c:pt idx="0">
                  <c:v>Syri Tv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Neto'!$D$49</c:f>
              <c:numCache>
                <c:formatCode>#,##0</c:formatCode>
                <c:ptCount val="1"/>
                <c:pt idx="0">
                  <c:v>-16979308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2B-4F86-B036-61C404B31EE6}"/>
            </c:ext>
          </c:extLst>
        </c:ser>
        <c:ser>
          <c:idx val="10"/>
          <c:order val="10"/>
          <c:tx>
            <c:strRef>
              <c:f>'Fitimi Neto'!$C$50</c:f>
              <c:strCache>
                <c:ptCount val="1"/>
                <c:pt idx="0">
                  <c:v>TV Bulqiza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Neto'!$D$50</c:f>
              <c:numCache>
                <c:formatCode>#,##0_);\(#,##0\)</c:formatCode>
                <c:ptCount val="1"/>
                <c:pt idx="0">
                  <c:v>1944768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2B-4F86-B036-61C404B31EE6}"/>
            </c:ext>
          </c:extLst>
        </c:ser>
        <c:ser>
          <c:idx val="11"/>
          <c:order val="11"/>
          <c:tx>
            <c:strRef>
              <c:f>'Fitimi Neto'!$C$51</c:f>
              <c:strCache>
                <c:ptCount val="1"/>
                <c:pt idx="0">
                  <c:v>TV Apollon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Neto'!$D$51</c:f>
              <c:numCache>
                <c:formatCode>#,##0_);\(#,##0\)</c:formatCode>
                <c:ptCount val="1"/>
                <c:pt idx="0">
                  <c:v>254974.3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2B-4F86-B036-61C404B31EE6}"/>
            </c:ext>
          </c:extLst>
        </c:ser>
        <c:ser>
          <c:idx val="12"/>
          <c:order val="12"/>
          <c:tx>
            <c:strRef>
              <c:f>'Fitimi Neto'!$C$52</c:f>
              <c:strCache>
                <c:ptCount val="1"/>
                <c:pt idx="0">
                  <c:v>TV Skampa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Neto'!$D$52</c:f>
              <c:numCache>
                <c:formatCode>#,##0_);\(#,##0\)</c:formatCode>
                <c:ptCount val="1"/>
                <c:pt idx="0">
                  <c:v>259311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2B-4F86-B036-61C404B31EE6}"/>
            </c:ext>
          </c:extLst>
        </c:ser>
        <c:ser>
          <c:idx val="13"/>
          <c:order val="13"/>
          <c:tx>
            <c:strRef>
              <c:f>'Fitimi Neto'!$C$53</c:f>
              <c:strCache>
                <c:ptCount val="1"/>
                <c:pt idx="0">
                  <c:v>Tv Ora News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Neto'!$D$53</c:f>
              <c:numCache>
                <c:formatCode>#,##0_);\(#,##0\)</c:formatCode>
                <c:ptCount val="1"/>
                <c:pt idx="0">
                  <c:v>4287196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2B-4F86-B036-61C404B31EE6}"/>
            </c:ext>
          </c:extLst>
        </c:ser>
        <c:ser>
          <c:idx val="14"/>
          <c:order val="14"/>
          <c:tx>
            <c:strRef>
              <c:f>'Fitimi Neto'!$C$54</c:f>
              <c:strCache>
                <c:ptCount val="1"/>
                <c:pt idx="0">
                  <c:v>Vizion +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Neto'!$D$54</c:f>
              <c:numCache>
                <c:formatCode>#,##0</c:formatCode>
                <c:ptCount val="1"/>
                <c:pt idx="0">
                  <c:v>-2522214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2B-4F86-B036-61C404B31EE6}"/>
            </c:ext>
          </c:extLst>
        </c:ser>
        <c:ser>
          <c:idx val="15"/>
          <c:order val="15"/>
          <c:tx>
            <c:strRef>
              <c:f>'Fitimi Neto'!$C$55</c:f>
              <c:strCache>
                <c:ptCount val="1"/>
                <c:pt idx="0">
                  <c:v>TV Ora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Neto'!$D$55</c:f>
              <c:numCache>
                <c:formatCode>#,##0_);\(#,##0\)</c:formatCode>
                <c:ptCount val="1"/>
                <c:pt idx="0">
                  <c:v>3797902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2B-4F86-B036-61C404B31EE6}"/>
            </c:ext>
          </c:extLst>
        </c:ser>
        <c:ser>
          <c:idx val="16"/>
          <c:order val="16"/>
          <c:tx>
            <c:strRef>
              <c:f>'Fitimi Neto'!$C$56</c:f>
              <c:strCache>
                <c:ptCount val="1"/>
                <c:pt idx="0">
                  <c:v>TV Channel 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Neto'!$D$56</c:f>
              <c:numCache>
                <c:formatCode>#,##0</c:formatCode>
                <c:ptCount val="1"/>
                <c:pt idx="0">
                  <c:v>-306918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2B-4F86-B036-61C404B31EE6}"/>
            </c:ext>
          </c:extLst>
        </c:ser>
        <c:ser>
          <c:idx val="17"/>
          <c:order val="17"/>
          <c:tx>
            <c:strRef>
              <c:f>'Fitimi Neto'!$C$57</c:f>
              <c:strCache>
                <c:ptCount val="1"/>
                <c:pt idx="0">
                  <c:v>ADTN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Neto'!$D$57</c:f>
              <c:numCache>
                <c:formatCode>_-* #,##0_-;\-* #,##0_-;_-* "-"??_-;_-@_-</c:formatCode>
                <c:ptCount val="1"/>
                <c:pt idx="0">
                  <c:v>11298155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72B-4F86-B036-61C404B31EE6}"/>
            </c:ext>
          </c:extLst>
        </c:ser>
        <c:ser>
          <c:idx val="18"/>
          <c:order val="18"/>
          <c:tx>
            <c:strRef>
              <c:f>'Fitimi Neto'!$C$58</c:f>
              <c:strCache>
                <c:ptCount val="1"/>
                <c:pt idx="0">
                  <c:v>A2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Neto'!$D$58</c:f>
              <c:numCache>
                <c:formatCode>#,##0</c:formatCode>
                <c:ptCount val="1"/>
                <c:pt idx="0">
                  <c:v>-38669050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72B-4F86-B036-61C404B31EE6}"/>
            </c:ext>
          </c:extLst>
        </c:ser>
        <c:ser>
          <c:idx val="19"/>
          <c:order val="19"/>
          <c:tx>
            <c:strRef>
              <c:f>'Fitimi Neto'!$C$59</c:f>
              <c:strCache>
                <c:ptCount val="1"/>
                <c:pt idx="0">
                  <c:v>Fax News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Neto'!$D$59</c:f>
              <c:numCache>
                <c:formatCode>#,##0</c:formatCode>
                <c:ptCount val="1"/>
                <c:pt idx="0">
                  <c:v>-3204220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72B-4F86-B036-61C404B31EE6}"/>
            </c:ext>
          </c:extLst>
        </c:ser>
        <c:ser>
          <c:idx val="20"/>
          <c:order val="20"/>
          <c:tx>
            <c:strRef>
              <c:f>'Fitimi Neto'!$C$60</c:f>
              <c:strCache>
                <c:ptCount val="1"/>
                <c:pt idx="0">
                  <c:v>Euro Balkans News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Neto'!$D$60</c:f>
              <c:numCache>
                <c:formatCode>#,##0</c:formatCode>
                <c:ptCount val="1"/>
                <c:pt idx="0">
                  <c:v>-16383427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72B-4F86-B036-61C404B31EE6}"/>
            </c:ext>
          </c:extLst>
        </c:ser>
        <c:ser>
          <c:idx val="21"/>
          <c:order val="21"/>
          <c:tx>
            <c:strRef>
              <c:f>'Fitimi Neto'!$C$61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Neto'!$D$61</c:f>
              <c:numCache>
                <c:formatCode>#,##0_);\(#,##0\)</c:formatCode>
                <c:ptCount val="1"/>
                <c:pt idx="0">
                  <c:v>-31517089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72B-4F86-B036-61C404B31EE6}"/>
            </c:ext>
          </c:extLst>
        </c:ser>
        <c:ser>
          <c:idx val="22"/>
          <c:order val="22"/>
          <c:tx>
            <c:strRef>
              <c:f>'Fitimi Neto'!$C$62</c:f>
              <c:strCache>
                <c:ptCount val="1"/>
                <c:pt idx="0">
                  <c:v>Report Tv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Neto'!$D$62</c:f>
              <c:numCache>
                <c:formatCode>_-* #,##0_-;\-* #,##0_-;_-* "-"??_-;_-@_-</c:formatCode>
                <c:ptCount val="1"/>
                <c:pt idx="0">
                  <c:v>36172073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2B-4F86-B036-61C404B31EE6}"/>
            </c:ext>
          </c:extLst>
        </c:ser>
        <c:ser>
          <c:idx val="23"/>
          <c:order val="23"/>
          <c:tx>
            <c:strRef>
              <c:f>'Fitimi Neto'!$C$63</c:f>
              <c:strCache>
                <c:ptCount val="1"/>
                <c:pt idx="0">
                  <c:v>Top Channel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Neto'!$D$63</c:f>
              <c:numCache>
                <c:formatCode>_-* #,##0_-;\-* #,##0_-;_-* "-"??_-;_-@_-</c:formatCode>
                <c:ptCount val="1"/>
                <c:pt idx="0">
                  <c:v>156266519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72B-4F86-B036-61C404B31EE6}"/>
            </c:ext>
          </c:extLst>
        </c:ser>
        <c:ser>
          <c:idx val="24"/>
          <c:order val="24"/>
          <c:tx>
            <c:strRef>
              <c:f>'Fitimi Neto'!$C$64</c:f>
              <c:strCache>
                <c:ptCount val="1"/>
                <c:pt idx="0">
                  <c:v>Tv Klan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'Fitimi Neto'!$D$64</c:f>
              <c:numCache>
                <c:formatCode>_-* #,##0_-;\-* #,##0_-;_-* "-"??_-;_-@_-</c:formatCode>
                <c:ptCount val="1"/>
                <c:pt idx="0">
                  <c:v>202201779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72B-4F86-B036-61C404B31E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13116256"/>
        <c:axId val="1913107104"/>
      </c:barChart>
      <c:catAx>
        <c:axId val="191311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07104"/>
        <c:crosses val="autoZero"/>
        <c:auto val="1"/>
        <c:lblAlgn val="ctr"/>
        <c:lblOffset val="100"/>
        <c:noMultiLvlLbl val="0"/>
      </c:catAx>
      <c:valAx>
        <c:axId val="19131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1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6.7082374697039811E-3"/>
          <c:w val="0.1343302904943752"/>
          <c:h val="0.99329176253029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18623481781378E-2"/>
          <c:y val="1.680672268907563E-2"/>
          <c:w val="0.9522646561892314"/>
          <c:h val="0.92815489975517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'Marzhi i Fitimit'!$C$40</c:f>
              <c:strCache>
                <c:ptCount val="1"/>
                <c:pt idx="0">
                  <c:v>Shijak 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Fitimit'!$E$40</c:f>
              <c:numCache>
                <c:formatCode>0.00%</c:formatCode>
                <c:ptCount val="1"/>
                <c:pt idx="0">
                  <c:v>-10.878789112206993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7-4B4F-A726-1B82C6C7BE74}"/>
            </c:ext>
          </c:extLst>
        </c:ser>
        <c:ser>
          <c:idx val="1"/>
          <c:order val="1"/>
          <c:tx>
            <c:strRef>
              <c:f>'Marzhi i Fitimit'!$C$41</c:f>
              <c:strCache>
                <c:ptCount val="1"/>
                <c:pt idx="0">
                  <c:v>TV Sot 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Fitimit'!$E$41</c:f>
              <c:numCache>
                <c:formatCode>0.00%</c:formatCode>
                <c:ptCount val="1"/>
                <c:pt idx="0">
                  <c:v>-4.4076341753298092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7-4B4F-A726-1B82C6C7BE74}"/>
            </c:ext>
          </c:extLst>
        </c:ser>
        <c:ser>
          <c:idx val="2"/>
          <c:order val="2"/>
          <c:tx>
            <c:strRef>
              <c:f>'Marzhi i Fitimit'!$C$42</c:f>
              <c:strCache>
                <c:ptCount val="1"/>
                <c:pt idx="0">
                  <c:v>TV Scan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Fitimit'!$E$42</c:f>
              <c:numCache>
                <c:formatCode>0.00%</c:formatCode>
                <c:ptCount val="1"/>
                <c:pt idx="0">
                  <c:v>-1.9671507841734057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7-4B4F-A726-1B82C6C7BE74}"/>
            </c:ext>
          </c:extLst>
        </c:ser>
        <c:ser>
          <c:idx val="3"/>
          <c:order val="3"/>
          <c:tx>
            <c:strRef>
              <c:f>'Marzhi i Fitimit'!$C$43</c:f>
              <c:strCache>
                <c:ptCount val="1"/>
                <c:pt idx="0">
                  <c:v>TV UTV Education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Fitimit'!$E$43</c:f>
              <c:numCache>
                <c:formatCode>0.00%</c:formatCode>
                <c:ptCount val="1"/>
                <c:pt idx="0">
                  <c:v>-1.4217141104208935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7-4B4F-A726-1B82C6C7BE74}"/>
            </c:ext>
          </c:extLst>
        </c:ser>
        <c:ser>
          <c:idx val="4"/>
          <c:order val="4"/>
          <c:tx>
            <c:strRef>
              <c:f>'Marzhi i Fitimit'!$C$44</c:f>
              <c:strCache>
                <c:ptCount val="1"/>
                <c:pt idx="0">
                  <c:v>TV Star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Fitimit'!$E$44</c:f>
              <c:numCache>
                <c:formatCode>0.00%</c:formatCode>
                <c:ptCount val="1"/>
                <c:pt idx="0">
                  <c:v>-0.21205663793169552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7-4B4F-A726-1B82C6C7BE74}"/>
            </c:ext>
          </c:extLst>
        </c:ser>
        <c:ser>
          <c:idx val="5"/>
          <c:order val="5"/>
          <c:tx>
            <c:strRef>
              <c:f>'Marzhi i Fitimit'!$C$45</c:f>
              <c:strCache>
                <c:ptCount val="1"/>
                <c:pt idx="0">
                  <c:v>CLUB TV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Fitimit'!$E$45</c:f>
              <c:numCache>
                <c:formatCode>0.00%</c:formatCode>
                <c:ptCount val="1"/>
                <c:pt idx="0">
                  <c:v>-0.17638780243366944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B7-4B4F-A726-1B82C6C7BE74}"/>
            </c:ext>
          </c:extLst>
        </c:ser>
        <c:ser>
          <c:idx val="6"/>
          <c:order val="6"/>
          <c:tx>
            <c:strRef>
              <c:f>'Marzhi i Fitimit'!$C$46</c:f>
              <c:strCache>
                <c:ptCount val="1"/>
                <c:pt idx="0">
                  <c:v>Digitalb TV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Fitimit'!$E$46</c:f>
              <c:numCache>
                <c:formatCode>0.00%</c:formatCode>
                <c:ptCount val="1"/>
                <c:pt idx="0">
                  <c:v>-0.15090561508041792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B7-4B4F-A726-1B82C6C7BE74}"/>
            </c:ext>
          </c:extLst>
        </c:ser>
        <c:ser>
          <c:idx val="7"/>
          <c:order val="7"/>
          <c:tx>
            <c:strRef>
              <c:f>'Marzhi i Fitimit'!$C$47</c:f>
              <c:strCache>
                <c:ptCount val="1"/>
                <c:pt idx="0">
                  <c:v>Syri Tv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Fitimit'!$E$47</c:f>
              <c:numCache>
                <c:formatCode>0.00%</c:formatCode>
                <c:ptCount val="1"/>
                <c:pt idx="0">
                  <c:v>1.3122745399588914E-3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B7-4B4F-A726-1B82C6C7BE74}"/>
            </c:ext>
          </c:extLst>
        </c:ser>
        <c:ser>
          <c:idx val="8"/>
          <c:order val="8"/>
          <c:tx>
            <c:strRef>
              <c:f>'Marzhi i Fitimit'!$C$48</c:f>
              <c:strCache>
                <c:ptCount val="1"/>
                <c:pt idx="0">
                  <c:v>Vizion +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Fitimit'!$E$48</c:f>
              <c:numCache>
                <c:formatCode>0.00%</c:formatCode>
                <c:ptCount val="1"/>
                <c:pt idx="0">
                  <c:v>3.1008938241822983E-3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B7-4B4F-A726-1B82C6C7BE74}"/>
            </c:ext>
          </c:extLst>
        </c:ser>
        <c:ser>
          <c:idx val="9"/>
          <c:order val="9"/>
          <c:tx>
            <c:strRef>
              <c:f>'Marzhi i Fitimit'!$C$49</c:f>
              <c:strCache>
                <c:ptCount val="1"/>
                <c:pt idx="0">
                  <c:v>Tv Best Channel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Fitimit'!$E$49</c:f>
              <c:numCache>
                <c:formatCode>0.00%</c:formatCode>
                <c:ptCount val="1"/>
                <c:pt idx="0">
                  <c:v>8.9447540459482652E-3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B7-4B4F-A726-1B82C6C7BE74}"/>
            </c:ext>
          </c:extLst>
        </c:ser>
        <c:ser>
          <c:idx val="10"/>
          <c:order val="10"/>
          <c:tx>
            <c:strRef>
              <c:f>'Marzhi i Fitimit'!$C$50</c:f>
              <c:strCache>
                <c:ptCount val="1"/>
                <c:pt idx="0">
                  <c:v>TV Ora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Fitimit'!$E$50</c:f>
              <c:numCache>
                <c:formatCode>0.00%</c:formatCode>
                <c:ptCount val="1"/>
                <c:pt idx="0">
                  <c:v>1.1296335431116985E-2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B7-4B4F-A726-1B82C6C7BE74}"/>
            </c:ext>
          </c:extLst>
        </c:ser>
        <c:ser>
          <c:idx val="11"/>
          <c:order val="11"/>
          <c:tx>
            <c:strRef>
              <c:f>'Marzhi i Fitimit'!$C$51</c:f>
              <c:strCache>
                <c:ptCount val="1"/>
                <c:pt idx="0">
                  <c:v>A2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Fitimit'!$E$51</c:f>
              <c:numCache>
                <c:formatCode>0.00%</c:formatCode>
                <c:ptCount val="1"/>
                <c:pt idx="0">
                  <c:v>1.4895678329923239E-2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B7-4B4F-A726-1B82C6C7BE74}"/>
            </c:ext>
          </c:extLst>
        </c:ser>
        <c:ser>
          <c:idx val="12"/>
          <c:order val="12"/>
          <c:tx>
            <c:strRef>
              <c:f>'Marzhi i Fitimit'!$C$52</c:f>
              <c:strCache>
                <c:ptCount val="1"/>
                <c:pt idx="0">
                  <c:v>TV Bulqiza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Fitimit'!$E$52</c:f>
              <c:numCache>
                <c:formatCode>0.00%</c:formatCode>
                <c:ptCount val="1"/>
                <c:pt idx="0">
                  <c:v>1.9215881236329599E-2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B7-4B4F-A726-1B82C6C7BE74}"/>
            </c:ext>
          </c:extLst>
        </c:ser>
        <c:ser>
          <c:idx val="13"/>
          <c:order val="13"/>
          <c:tx>
            <c:strRef>
              <c:f>'Marzhi i Fitimit'!$C$53</c:f>
              <c:strCache>
                <c:ptCount val="1"/>
                <c:pt idx="0">
                  <c:v>Tv Ora News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Fitimit'!$E$53</c:f>
              <c:numCache>
                <c:formatCode>0.00%</c:formatCode>
                <c:ptCount val="1"/>
                <c:pt idx="0">
                  <c:v>2.0301673158320717E-2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B7-4B4F-A726-1B82C6C7BE74}"/>
            </c:ext>
          </c:extLst>
        </c:ser>
        <c:ser>
          <c:idx val="14"/>
          <c:order val="14"/>
          <c:tx>
            <c:strRef>
              <c:f>'Marzhi i Fitimit'!$C$54</c:f>
              <c:strCache>
                <c:ptCount val="1"/>
                <c:pt idx="0">
                  <c:v>Euro Balkans News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Fitimit'!$E$54</c:f>
              <c:numCache>
                <c:formatCode>0.00%</c:formatCode>
                <c:ptCount val="1"/>
                <c:pt idx="0">
                  <c:v>3.980754864218105E-2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B7-4B4F-A726-1B82C6C7BE74}"/>
            </c:ext>
          </c:extLst>
        </c:ser>
        <c:ser>
          <c:idx val="15"/>
          <c:order val="15"/>
          <c:tx>
            <c:strRef>
              <c:f>'Marzhi i Fitimit'!$C$55</c:f>
              <c:strCache>
                <c:ptCount val="1"/>
                <c:pt idx="0">
                  <c:v>ADTN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Fitimit'!$E$55</c:f>
              <c:numCache>
                <c:formatCode>0.00%</c:formatCode>
                <c:ptCount val="1"/>
                <c:pt idx="0">
                  <c:v>4.6165933811473388E-2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B7-4B4F-A726-1B82C6C7BE74}"/>
            </c:ext>
          </c:extLst>
        </c:ser>
        <c:ser>
          <c:idx val="16"/>
          <c:order val="16"/>
          <c:tx>
            <c:strRef>
              <c:f>'Marzhi i Fitimit'!$C$56</c:f>
              <c:strCache>
                <c:ptCount val="1"/>
                <c:pt idx="0">
                  <c:v>TV Apollon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Fitimit'!$E$56</c:f>
              <c:numCache>
                <c:formatCode>0.00%</c:formatCode>
                <c:ptCount val="1"/>
                <c:pt idx="0">
                  <c:v>5.1955966749961315E-2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B7-4B4F-A726-1B82C6C7BE74}"/>
            </c:ext>
          </c:extLst>
        </c:ser>
        <c:ser>
          <c:idx val="17"/>
          <c:order val="17"/>
          <c:tx>
            <c:strRef>
              <c:f>'Marzhi i Fitimit'!$C$57</c:f>
              <c:strCache>
                <c:ptCount val="1"/>
                <c:pt idx="0">
                  <c:v>Tv Klan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Fitimit'!$E$57</c:f>
              <c:numCache>
                <c:formatCode>0.00%</c:formatCode>
                <c:ptCount val="1"/>
                <c:pt idx="0">
                  <c:v>9.3451108723241236E-2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B7-4B4F-A726-1B82C6C7BE74}"/>
            </c:ext>
          </c:extLst>
        </c:ser>
        <c:ser>
          <c:idx val="18"/>
          <c:order val="18"/>
          <c:tx>
            <c:strRef>
              <c:f>'Marzhi i Fitimit'!$C$58</c:f>
              <c:strCache>
                <c:ptCount val="1"/>
                <c:pt idx="0">
                  <c:v>Top Channel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Fitimit'!$E$58</c:f>
              <c:numCache>
                <c:formatCode>0.00%</c:formatCode>
                <c:ptCount val="1"/>
                <c:pt idx="0">
                  <c:v>0.10633388568032555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B7-4B4F-A726-1B82C6C7BE74}"/>
            </c:ext>
          </c:extLst>
        </c:ser>
        <c:ser>
          <c:idx val="19"/>
          <c:order val="19"/>
          <c:tx>
            <c:strRef>
              <c:f>'Marzhi i Fitimit'!$C$59</c:f>
              <c:strCache>
                <c:ptCount val="1"/>
                <c:pt idx="0">
                  <c:v>Fax News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Fitimit'!$E$59</c:f>
              <c:numCache>
                <c:formatCode>0.00%</c:formatCode>
                <c:ptCount val="1"/>
                <c:pt idx="0">
                  <c:v>0.1097749891186964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B7-4B4F-A726-1B82C6C7BE74}"/>
            </c:ext>
          </c:extLst>
        </c:ser>
        <c:ser>
          <c:idx val="20"/>
          <c:order val="20"/>
          <c:tx>
            <c:strRef>
              <c:f>'Marzhi i Fitimit'!$C$60</c:f>
              <c:strCache>
                <c:ptCount val="1"/>
                <c:pt idx="0">
                  <c:v>TV Channel 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Fitimit'!$E$60</c:f>
              <c:numCache>
                <c:formatCode>0.00%</c:formatCode>
                <c:ptCount val="1"/>
                <c:pt idx="0">
                  <c:v>0.16486228919588305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B7-4B4F-A726-1B82C6C7BE74}"/>
            </c:ext>
          </c:extLst>
        </c:ser>
        <c:ser>
          <c:idx val="21"/>
          <c:order val="21"/>
          <c:tx>
            <c:strRef>
              <c:f>'Marzhi i Fitimit'!$C$61</c:f>
              <c:strCache>
                <c:ptCount val="1"/>
                <c:pt idx="0">
                  <c:v>ABC News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Fitimit'!$E$61</c:f>
              <c:numCache>
                <c:formatCode>0.00%</c:formatCode>
                <c:ptCount val="1"/>
                <c:pt idx="0">
                  <c:v>0.24183503009494048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B7-4B4F-A726-1B82C6C7BE74}"/>
            </c:ext>
          </c:extLst>
        </c:ser>
        <c:ser>
          <c:idx val="22"/>
          <c:order val="22"/>
          <c:tx>
            <c:strRef>
              <c:f>'Marzhi i Fitimit'!$C$62</c:f>
              <c:strCache>
                <c:ptCount val="1"/>
                <c:pt idx="0">
                  <c:v>TV Skampa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Fitimit'!$E$62</c:f>
              <c:numCache>
                <c:formatCode>0.00%</c:formatCode>
                <c:ptCount val="1"/>
                <c:pt idx="0">
                  <c:v>0.26086089593843936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B7-4B4F-A726-1B82C6C7BE74}"/>
            </c:ext>
          </c:extLst>
        </c:ser>
        <c:ser>
          <c:idx val="23"/>
          <c:order val="23"/>
          <c:tx>
            <c:strRef>
              <c:f>'Marzhi i Fitimit'!$C$63</c:f>
              <c:strCache>
                <c:ptCount val="1"/>
                <c:pt idx="0">
                  <c:v>Report Tv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'Marzhi i Fitimit'!$E$63</c:f>
              <c:numCache>
                <c:formatCode>0.00%</c:formatCode>
                <c:ptCount val="1"/>
                <c:pt idx="0">
                  <c:v>0.3368182174243175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B7-4B4F-A726-1B82C6C7BE74}"/>
            </c:ext>
          </c:extLst>
        </c:ser>
        <c:ser>
          <c:idx val="24"/>
          <c:order val="24"/>
          <c:tx>
            <c:strRef>
              <c:f>'Marzhi i Fitimit'!$C$64</c:f>
              <c:strCache>
                <c:ptCount val="1"/>
                <c:pt idx="0">
                  <c:v>TVT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'Marzhi i Fitimit'!$E$64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B7-4B4F-A726-1B82C6C7BE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28"/>
        <c:axId val="2023960112"/>
        <c:axId val="2023954288"/>
      </c:barChart>
      <c:catAx>
        <c:axId val="202396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954288"/>
        <c:crosses val="autoZero"/>
        <c:auto val="1"/>
        <c:lblAlgn val="ctr"/>
        <c:lblOffset val="100"/>
        <c:noMultiLvlLbl val="0"/>
      </c:catAx>
      <c:valAx>
        <c:axId val="202395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96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1283154</xdr:colOff>
      <xdr:row>4</xdr:row>
      <xdr:rowOff>171449</xdr:rowOff>
    </xdr:from>
    <xdr:to>
      <xdr:col>14</xdr:col>
      <xdr:colOff>14968</xdr:colOff>
      <xdr:row>35</xdr:row>
      <xdr:rowOff>87086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19049</xdr:colOff>
      <xdr:row>4</xdr:row>
      <xdr:rowOff>160563</xdr:rowOff>
    </xdr:from>
    <xdr:to>
      <xdr:col>20</xdr:col>
      <xdr:colOff>180974</xdr:colOff>
      <xdr:row>35</xdr:row>
      <xdr:rowOff>97971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1306285</xdr:colOff>
      <xdr:row>39</xdr:row>
      <xdr:rowOff>32656</xdr:rowOff>
    </xdr:from>
    <xdr:to>
      <xdr:col>23</xdr:col>
      <xdr:colOff>141514</xdr:colOff>
      <xdr:row>66</xdr:row>
      <xdr:rowOff>185056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348342</xdr:colOff>
      <xdr:row>72</xdr:row>
      <xdr:rowOff>130630</xdr:rowOff>
    </xdr:from>
    <xdr:to>
      <xdr:col>20</xdr:col>
      <xdr:colOff>304801</xdr:colOff>
      <xdr:row>100</xdr:row>
      <xdr:rowOff>152402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</xdr:row>
      <xdr:rowOff>142875</xdr:rowOff>
    </xdr:from>
    <xdr:to>
      <xdr:col>20</xdr:col>
      <xdr:colOff>333375</xdr:colOff>
      <xdr:row>31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546100</xdr:colOff>
      <xdr:row>4</xdr:row>
      <xdr:rowOff>139699</xdr:rowOff>
    </xdr:from>
    <xdr:to>
      <xdr:col>34</xdr:col>
      <xdr:colOff>60324</xdr:colOff>
      <xdr:row>31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5</xdr:row>
      <xdr:rowOff>38100</xdr:rowOff>
    </xdr:from>
    <xdr:to>
      <xdr:col>27</xdr:col>
      <xdr:colOff>368300</xdr:colOff>
      <xdr:row>33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9"/>
  <sheetViews>
    <sheetView topLeftCell="A31" zoomScaleNormal="100" workbookViewId="0">
      <selection activeCell="R48" sqref="D48:R57"/>
    </sheetView>
  </sheetViews>
  <sheetFormatPr defaultRowHeight="15" x14ac:dyDescent="0.25"/>
  <cols>
    <col min="2" max="2" width="12.85546875" customWidth="1"/>
    <col min="3" max="3" width="7.140625" customWidth="1"/>
    <col min="4" max="4" width="32.42578125" customWidth="1"/>
    <col min="5" max="5" width="15.140625" customWidth="1"/>
    <col min="6" max="7" width="23.5703125" customWidth="1"/>
    <col min="8" max="8" width="9.5703125" customWidth="1"/>
  </cols>
  <sheetData>
    <row r="1" spans="2:7" s="1" customFormat="1" x14ac:dyDescent="0.25"/>
    <row r="2" spans="2:7" s="1" customFormat="1" x14ac:dyDescent="0.25">
      <c r="B2" s="133" t="s">
        <v>154</v>
      </c>
      <c r="C2" s="133"/>
      <c r="D2" s="133"/>
      <c r="E2" s="133"/>
      <c r="F2" s="133"/>
      <c r="G2" s="133"/>
    </row>
    <row r="3" spans="2:7" s="1" customFormat="1" x14ac:dyDescent="0.25"/>
    <row r="4" spans="2:7" s="1" customFormat="1" x14ac:dyDescent="0.25">
      <c r="B4" s="2" t="s">
        <v>155</v>
      </c>
      <c r="C4" s="2"/>
    </row>
    <row r="5" spans="2:7" s="1" customFormat="1" x14ac:dyDescent="0.25"/>
    <row r="6" spans="2:7" s="1" customFormat="1" ht="30" customHeight="1" x14ac:dyDescent="0.25">
      <c r="B6" s="3"/>
      <c r="C6" s="4"/>
      <c r="D6" s="154" t="s">
        <v>156</v>
      </c>
      <c r="E6" s="6" t="s">
        <v>0</v>
      </c>
      <c r="F6" s="153" t="s">
        <v>157</v>
      </c>
      <c r="G6" s="7" t="s">
        <v>158</v>
      </c>
    </row>
    <row r="7" spans="2:7" s="1" customFormat="1" x14ac:dyDescent="0.25">
      <c r="B7" s="8" t="s">
        <v>159</v>
      </c>
      <c r="C7" s="9">
        <v>1</v>
      </c>
      <c r="D7" s="10" t="s">
        <v>1</v>
      </c>
      <c r="E7" s="11" t="s">
        <v>2</v>
      </c>
      <c r="F7" s="12" t="s">
        <v>3</v>
      </c>
      <c r="G7" s="13">
        <v>1449520014</v>
      </c>
    </row>
    <row r="8" spans="2:7" s="1" customFormat="1" x14ac:dyDescent="0.25">
      <c r="B8" s="14"/>
      <c r="C8" s="15">
        <v>2</v>
      </c>
      <c r="D8" s="16" t="s">
        <v>4</v>
      </c>
      <c r="E8" s="17" t="s">
        <v>5</v>
      </c>
      <c r="F8" s="1" t="s">
        <v>6</v>
      </c>
      <c r="G8" s="18">
        <v>1035400000</v>
      </c>
    </row>
    <row r="9" spans="2:7" s="1" customFormat="1" x14ac:dyDescent="0.25">
      <c r="B9" s="14"/>
      <c r="C9" s="15">
        <v>3</v>
      </c>
      <c r="D9" s="16" t="s">
        <v>7</v>
      </c>
      <c r="E9" s="17" t="s">
        <v>8</v>
      </c>
      <c r="F9" s="1" t="s">
        <v>9</v>
      </c>
      <c r="G9" s="18">
        <v>352965000</v>
      </c>
    </row>
    <row r="10" spans="2:7" s="1" customFormat="1" x14ac:dyDescent="0.25">
      <c r="B10" s="14"/>
      <c r="C10" s="15">
        <v>4</v>
      </c>
      <c r="D10" s="16" t="s">
        <v>10</v>
      </c>
      <c r="E10" s="17" t="s">
        <v>11</v>
      </c>
      <c r="F10" s="1" t="s">
        <v>12</v>
      </c>
      <c r="G10" s="18">
        <v>230076000</v>
      </c>
    </row>
    <row r="11" spans="2:7" s="1" customFormat="1" x14ac:dyDescent="0.25">
      <c r="B11" s="19"/>
      <c r="C11" s="20">
        <v>5</v>
      </c>
      <c r="D11" s="21" t="s">
        <v>13</v>
      </c>
      <c r="E11" s="22" t="s">
        <v>14</v>
      </c>
      <c r="F11" s="23" t="s">
        <v>13</v>
      </c>
      <c r="G11" s="24">
        <v>3500000</v>
      </c>
    </row>
    <row r="12" spans="2:7" s="1" customFormat="1" x14ac:dyDescent="0.25">
      <c r="B12" s="14" t="s">
        <v>160</v>
      </c>
      <c r="C12" s="9">
        <v>6</v>
      </c>
      <c r="D12" s="25" t="s">
        <v>15</v>
      </c>
      <c r="E12" s="17" t="s">
        <v>16</v>
      </c>
      <c r="F12" s="1" t="s">
        <v>17</v>
      </c>
      <c r="G12" s="18">
        <v>100000</v>
      </c>
    </row>
    <row r="13" spans="2:7" s="1" customFormat="1" x14ac:dyDescent="0.25">
      <c r="B13" s="14"/>
      <c r="C13" s="15">
        <v>7</v>
      </c>
      <c r="D13" s="25" t="s">
        <v>18</v>
      </c>
      <c r="E13" s="17" t="s">
        <v>19</v>
      </c>
      <c r="F13" s="1" t="s">
        <v>20</v>
      </c>
      <c r="G13" s="18">
        <v>100000</v>
      </c>
    </row>
    <row r="14" spans="2:7" s="1" customFormat="1" x14ac:dyDescent="0.25">
      <c r="B14" s="14"/>
      <c r="C14" s="15">
        <v>8</v>
      </c>
      <c r="D14" s="25" t="s">
        <v>21</v>
      </c>
      <c r="E14" s="17" t="s">
        <v>22</v>
      </c>
      <c r="F14" s="1" t="s">
        <v>23</v>
      </c>
      <c r="G14" s="18">
        <v>25383000</v>
      </c>
    </row>
    <row r="15" spans="2:7" s="1" customFormat="1" x14ac:dyDescent="0.25">
      <c r="B15" s="14"/>
      <c r="C15" s="15">
        <v>9</v>
      </c>
      <c r="D15" s="25" t="s">
        <v>24</v>
      </c>
      <c r="E15" s="17" t="s">
        <v>25</v>
      </c>
      <c r="F15" s="1" t="s">
        <v>26</v>
      </c>
      <c r="G15" s="18">
        <v>25030000</v>
      </c>
    </row>
    <row r="16" spans="2:7" s="1" customFormat="1" x14ac:dyDescent="0.25">
      <c r="B16" s="14"/>
      <c r="C16" s="15">
        <v>10</v>
      </c>
      <c r="D16" s="16" t="s">
        <v>27</v>
      </c>
      <c r="E16" s="17" t="s">
        <v>28</v>
      </c>
      <c r="F16" s="1" t="s">
        <v>29</v>
      </c>
      <c r="G16" s="18">
        <v>5000000</v>
      </c>
    </row>
    <row r="17" spans="2:7" s="1" customFormat="1" x14ac:dyDescent="0.25">
      <c r="B17" s="14"/>
      <c r="C17" s="15">
        <v>11</v>
      </c>
      <c r="D17" s="16" t="s">
        <v>30</v>
      </c>
      <c r="E17" s="17" t="s">
        <v>31</v>
      </c>
      <c r="F17" s="1" t="s">
        <v>32</v>
      </c>
      <c r="G17" s="18">
        <v>3500000</v>
      </c>
    </row>
    <row r="18" spans="2:7" s="1" customFormat="1" x14ac:dyDescent="0.25">
      <c r="B18" s="14"/>
      <c r="C18" s="15">
        <v>12</v>
      </c>
      <c r="D18" s="26" t="s">
        <v>33</v>
      </c>
      <c r="E18" s="27" t="s">
        <v>34</v>
      </c>
      <c r="F18" s="1" t="s">
        <v>35</v>
      </c>
      <c r="G18" s="18">
        <v>41320000</v>
      </c>
    </row>
    <row r="19" spans="2:7" s="1" customFormat="1" ht="13.7" customHeight="1" x14ac:dyDescent="0.25">
      <c r="B19" s="14"/>
      <c r="C19" s="15">
        <v>13</v>
      </c>
      <c r="D19" s="25" t="s">
        <v>36</v>
      </c>
      <c r="E19" s="17" t="s">
        <v>37</v>
      </c>
      <c r="F19" s="1" t="s">
        <v>38</v>
      </c>
      <c r="G19" s="18">
        <v>3500000</v>
      </c>
    </row>
    <row r="20" spans="2:7" s="1" customFormat="1" x14ac:dyDescent="0.25">
      <c r="B20" s="14"/>
      <c r="C20" s="15">
        <v>14</v>
      </c>
      <c r="D20" s="16" t="s">
        <v>39</v>
      </c>
      <c r="E20" s="17" t="s">
        <v>40</v>
      </c>
      <c r="F20" s="1" t="s">
        <v>41</v>
      </c>
      <c r="G20" s="18">
        <v>3500000</v>
      </c>
    </row>
    <row r="21" spans="2:7" s="1" customFormat="1" x14ac:dyDescent="0.25">
      <c r="B21" s="14"/>
      <c r="C21" s="15">
        <v>15</v>
      </c>
      <c r="D21" s="25" t="s">
        <v>42</v>
      </c>
      <c r="E21" s="17" t="s">
        <v>43</v>
      </c>
      <c r="F21" s="1" t="s">
        <v>44</v>
      </c>
      <c r="G21" s="18">
        <v>25000000</v>
      </c>
    </row>
    <row r="22" spans="2:7" s="1" customFormat="1" x14ac:dyDescent="0.25">
      <c r="B22" s="14"/>
      <c r="C22" s="15">
        <v>16</v>
      </c>
      <c r="D22" s="25" t="s">
        <v>45</v>
      </c>
      <c r="E22" s="17" t="s">
        <v>46</v>
      </c>
      <c r="F22" s="1" t="s">
        <v>45</v>
      </c>
      <c r="G22" s="18">
        <v>70000000</v>
      </c>
    </row>
    <row r="23" spans="2:7" s="1" customFormat="1" x14ac:dyDescent="0.25">
      <c r="B23" s="14"/>
      <c r="C23" s="15">
        <v>17</v>
      </c>
      <c r="D23" s="16" t="s">
        <v>47</v>
      </c>
      <c r="E23" s="17" t="s">
        <v>48</v>
      </c>
      <c r="F23" s="1" t="s">
        <v>49</v>
      </c>
      <c r="G23" s="18">
        <v>64504500</v>
      </c>
    </row>
    <row r="24" spans="2:7" s="1" customFormat="1" x14ac:dyDescent="0.25">
      <c r="B24" s="14"/>
      <c r="C24" s="15">
        <v>18</v>
      </c>
      <c r="D24" s="25" t="s">
        <v>50</v>
      </c>
      <c r="E24" s="17" t="s">
        <v>51</v>
      </c>
      <c r="F24" s="1" t="s">
        <v>52</v>
      </c>
      <c r="G24" s="18">
        <v>328732483</v>
      </c>
    </row>
    <row r="25" spans="2:7" s="1" customFormat="1" x14ac:dyDescent="0.25">
      <c r="B25" s="14"/>
      <c r="C25" s="15">
        <v>19</v>
      </c>
      <c r="D25" s="25" t="s">
        <v>53</v>
      </c>
      <c r="E25" s="17" t="s">
        <v>54</v>
      </c>
      <c r="F25" s="1" t="s">
        <v>55</v>
      </c>
      <c r="G25" s="18">
        <v>5000000</v>
      </c>
    </row>
    <row r="26" spans="2:7" s="1" customFormat="1" x14ac:dyDescent="0.25">
      <c r="B26" s="14"/>
      <c r="C26" s="15">
        <v>20</v>
      </c>
      <c r="D26" s="25" t="s">
        <v>56</v>
      </c>
      <c r="E26" s="17" t="s">
        <v>57</v>
      </c>
      <c r="F26" s="1" t="s">
        <v>58</v>
      </c>
      <c r="G26" s="18">
        <v>31138500</v>
      </c>
    </row>
    <row r="27" spans="2:7" s="1" customFormat="1" x14ac:dyDescent="0.25">
      <c r="B27" s="14"/>
      <c r="C27" s="15">
        <v>21</v>
      </c>
      <c r="D27" s="25" t="s">
        <v>59</v>
      </c>
      <c r="E27" s="17" t="s">
        <v>60</v>
      </c>
      <c r="F27" s="1" t="s">
        <v>61</v>
      </c>
      <c r="G27" s="18">
        <v>100000</v>
      </c>
    </row>
    <row r="28" spans="2:7" s="1" customFormat="1" x14ac:dyDescent="0.25">
      <c r="B28" s="14"/>
      <c r="C28" s="15">
        <v>22</v>
      </c>
      <c r="D28" s="25" t="s">
        <v>62</v>
      </c>
      <c r="E28" s="17" t="s">
        <v>63</v>
      </c>
      <c r="F28" s="1" t="s">
        <v>64</v>
      </c>
      <c r="G28" s="18">
        <v>40400000</v>
      </c>
    </row>
    <row r="29" spans="2:7" s="1" customFormat="1" x14ac:dyDescent="0.25">
      <c r="B29" s="14"/>
      <c r="C29" s="15">
        <v>23</v>
      </c>
      <c r="D29" s="25" t="s">
        <v>65</v>
      </c>
      <c r="E29" s="17" t="s">
        <v>66</v>
      </c>
      <c r="F29" s="1" t="s">
        <v>67</v>
      </c>
      <c r="G29" s="18">
        <v>100000</v>
      </c>
    </row>
    <row r="30" spans="2:7" s="1" customFormat="1" x14ac:dyDescent="0.25">
      <c r="B30" s="14"/>
      <c r="C30" s="15">
        <v>24</v>
      </c>
      <c r="D30" s="25" t="s">
        <v>68</v>
      </c>
      <c r="E30" s="17" t="s">
        <v>69</v>
      </c>
      <c r="F30" s="1" t="s">
        <v>70</v>
      </c>
      <c r="G30" s="18">
        <v>10000000</v>
      </c>
    </row>
    <row r="31" spans="2:7" s="1" customFormat="1" x14ac:dyDescent="0.25">
      <c r="B31" s="14"/>
      <c r="C31" s="15">
        <v>25</v>
      </c>
      <c r="D31" s="25" t="s">
        <v>71</v>
      </c>
      <c r="E31" s="17" t="s">
        <v>72</v>
      </c>
      <c r="F31" s="1" t="s">
        <v>73</v>
      </c>
      <c r="G31" s="18">
        <v>100000</v>
      </c>
    </row>
    <row r="32" spans="2:7" s="1" customFormat="1" x14ac:dyDescent="0.25">
      <c r="B32" s="14"/>
      <c r="C32" s="15">
        <v>26</v>
      </c>
      <c r="D32" s="25" t="s">
        <v>74</v>
      </c>
      <c r="E32" s="17" t="s">
        <v>75</v>
      </c>
      <c r="F32" s="1" t="s">
        <v>76</v>
      </c>
      <c r="G32" s="18">
        <v>100000</v>
      </c>
    </row>
    <row r="33" spans="2:7" s="1" customFormat="1" x14ac:dyDescent="0.25">
      <c r="B33" s="14"/>
      <c r="C33" s="15">
        <v>27</v>
      </c>
      <c r="D33" s="25" t="s">
        <v>77</v>
      </c>
      <c r="E33" s="17" t="s">
        <v>78</v>
      </c>
      <c r="F33" s="1" t="s">
        <v>79</v>
      </c>
      <c r="G33" s="18">
        <v>10000000</v>
      </c>
    </row>
    <row r="34" spans="2:7" s="1" customFormat="1" x14ac:dyDescent="0.25">
      <c r="B34" s="14"/>
      <c r="C34" s="15">
        <v>28</v>
      </c>
      <c r="D34" s="25" t="s">
        <v>80</v>
      </c>
      <c r="E34" s="17" t="s">
        <v>81</v>
      </c>
      <c r="F34" s="1" t="s">
        <v>82</v>
      </c>
      <c r="G34" s="18">
        <v>194000000</v>
      </c>
    </row>
    <row r="35" spans="2:7" s="1" customFormat="1" x14ac:dyDescent="0.25">
      <c r="B35" s="14"/>
      <c r="C35" s="15">
        <v>29</v>
      </c>
      <c r="D35" s="25" t="s">
        <v>83</v>
      </c>
      <c r="E35" s="17" t="s">
        <v>84</v>
      </c>
      <c r="F35" s="1" t="s">
        <v>85</v>
      </c>
      <c r="G35" s="18">
        <v>1000000</v>
      </c>
    </row>
    <row r="36" spans="2:7" s="1" customFormat="1" x14ac:dyDescent="0.25">
      <c r="B36" s="14"/>
      <c r="C36" s="15">
        <v>30</v>
      </c>
      <c r="D36" s="28" t="s">
        <v>86</v>
      </c>
      <c r="E36" s="17" t="s">
        <v>87</v>
      </c>
      <c r="F36" s="1" t="s">
        <v>88</v>
      </c>
      <c r="G36" s="18">
        <v>10000000</v>
      </c>
    </row>
    <row r="37" spans="2:7" s="1" customFormat="1" x14ac:dyDescent="0.25">
      <c r="B37" s="14"/>
      <c r="C37" s="15">
        <v>31</v>
      </c>
      <c r="D37" s="28" t="s">
        <v>89</v>
      </c>
      <c r="E37" s="17" t="s">
        <v>90</v>
      </c>
      <c r="F37" s="1" t="s">
        <v>91</v>
      </c>
      <c r="G37" s="18">
        <v>25000000</v>
      </c>
    </row>
    <row r="38" spans="2:7" s="1" customFormat="1" x14ac:dyDescent="0.25">
      <c r="B38" s="14"/>
      <c r="C38" s="15">
        <v>32</v>
      </c>
      <c r="D38" s="29" t="s">
        <v>92</v>
      </c>
      <c r="E38" s="30" t="s">
        <v>93</v>
      </c>
      <c r="F38" s="1" t="s">
        <v>94</v>
      </c>
      <c r="G38" s="18">
        <v>15200000</v>
      </c>
    </row>
    <row r="39" spans="2:7" s="1" customFormat="1" x14ac:dyDescent="0.25">
      <c r="B39" s="14"/>
      <c r="C39" s="15">
        <v>33</v>
      </c>
      <c r="D39" s="29" t="s">
        <v>95</v>
      </c>
      <c r="E39" s="30" t="s">
        <v>96</v>
      </c>
      <c r="F39" s="1" t="s">
        <v>97</v>
      </c>
      <c r="G39" s="18">
        <v>27256938</v>
      </c>
    </row>
    <row r="40" spans="2:7" s="1" customFormat="1" x14ac:dyDescent="0.25">
      <c r="B40" s="14"/>
      <c r="C40" s="15">
        <v>34</v>
      </c>
      <c r="D40" s="29" t="s">
        <v>98</v>
      </c>
      <c r="E40" s="30" t="s">
        <v>99</v>
      </c>
      <c r="F40" s="1" t="s">
        <v>100</v>
      </c>
      <c r="G40" s="18">
        <v>102251340</v>
      </c>
    </row>
    <row r="41" spans="2:7" s="1" customFormat="1" x14ac:dyDescent="0.25">
      <c r="B41" s="14"/>
      <c r="C41" s="15">
        <v>35</v>
      </c>
      <c r="D41" s="29" t="s">
        <v>101</v>
      </c>
      <c r="E41" s="30" t="s">
        <v>102</v>
      </c>
      <c r="F41" s="1" t="s">
        <v>103</v>
      </c>
      <c r="G41" s="18">
        <v>3600000</v>
      </c>
    </row>
    <row r="42" spans="2:7" s="1" customFormat="1" x14ac:dyDescent="0.25">
      <c r="B42" s="19"/>
      <c r="C42" s="20">
        <v>36</v>
      </c>
      <c r="D42" s="31" t="s">
        <v>104</v>
      </c>
      <c r="E42" s="32" t="s">
        <v>105</v>
      </c>
      <c r="F42" s="23" t="s">
        <v>106</v>
      </c>
      <c r="G42" s="24">
        <v>23644000</v>
      </c>
    </row>
    <row r="43" spans="2:7" s="1" customFormat="1" x14ac:dyDescent="0.25">
      <c r="B43" s="3"/>
      <c r="C43" s="33"/>
      <c r="D43" s="5" t="s">
        <v>107</v>
      </c>
      <c r="E43" s="34"/>
      <c r="F43" s="35"/>
      <c r="G43" s="36">
        <f>SUM(G7:G42)</f>
        <v>4166021775</v>
      </c>
    </row>
    <row r="44" spans="2:7" s="1" customFormat="1" x14ac:dyDescent="0.25">
      <c r="C44"/>
    </row>
    <row r="45" spans="2:7" s="1" customFormat="1" x14ac:dyDescent="0.25">
      <c r="B45" s="1" t="s">
        <v>129</v>
      </c>
      <c r="C45"/>
    </row>
    <row r="46" spans="2:7" s="1" customFormat="1" x14ac:dyDescent="0.25">
      <c r="B46" s="1" t="s">
        <v>130</v>
      </c>
      <c r="C46"/>
    </row>
    <row r="47" spans="2:7" s="1" customFormat="1" x14ac:dyDescent="0.25">
      <c r="C47"/>
      <c r="D47"/>
      <c r="E47"/>
      <c r="F47"/>
      <c r="G47"/>
    </row>
    <row r="48" spans="2:7" s="1" customFormat="1" x14ac:dyDescent="0.25">
      <c r="C48"/>
      <c r="D48"/>
      <c r="E48"/>
      <c r="F48"/>
      <c r="G48"/>
    </row>
    <row r="49" spans="3:8" s="1" customFormat="1" x14ac:dyDescent="0.25">
      <c r="C49"/>
      <c r="D49"/>
      <c r="E49"/>
      <c r="F49"/>
      <c r="G49"/>
    </row>
    <row r="50" spans="3:8" s="1" customFormat="1" x14ac:dyDescent="0.25">
      <c r="C50"/>
      <c r="D50"/>
      <c r="E50"/>
      <c r="F50"/>
      <c r="G50"/>
    </row>
    <row r="51" spans="3:8" s="1" customFormat="1" x14ac:dyDescent="0.25">
      <c r="C51"/>
      <c r="D51"/>
      <c r="E51"/>
      <c r="F51"/>
      <c r="G51"/>
    </row>
    <row r="52" spans="3:8" s="1" customFormat="1" x14ac:dyDescent="0.25">
      <c r="C52"/>
      <c r="D52"/>
      <c r="E52"/>
      <c r="F52"/>
      <c r="G52"/>
    </row>
    <row r="53" spans="3:8" s="1" customFormat="1" x14ac:dyDescent="0.25">
      <c r="C53"/>
      <c r="D53"/>
      <c r="E53"/>
      <c r="F53"/>
      <c r="G53"/>
    </row>
    <row r="54" spans="3:8" s="1" customFormat="1" x14ac:dyDescent="0.25">
      <c r="C54"/>
      <c r="D54"/>
      <c r="E54"/>
      <c r="F54"/>
      <c r="G54"/>
    </row>
    <row r="55" spans="3:8" s="1" customFormat="1" x14ac:dyDescent="0.25">
      <c r="C55"/>
      <c r="D55"/>
      <c r="E55"/>
      <c r="F55"/>
      <c r="G55"/>
    </row>
    <row r="56" spans="3:8" s="1" customFormat="1" x14ac:dyDescent="0.25">
      <c r="C56"/>
      <c r="D56"/>
      <c r="E56"/>
      <c r="F56"/>
      <c r="G56"/>
    </row>
    <row r="57" spans="3:8" s="1" customFormat="1" x14ac:dyDescent="0.25">
      <c r="C57"/>
      <c r="D57"/>
      <c r="E57"/>
      <c r="F57"/>
      <c r="G57"/>
    </row>
    <row r="58" spans="3:8" s="1" customFormat="1" x14ac:dyDescent="0.25">
      <c r="C58"/>
      <c r="D58"/>
      <c r="E58"/>
      <c r="F58"/>
      <c r="G58"/>
    </row>
    <row r="59" spans="3:8" s="1" customFormat="1" x14ac:dyDescent="0.25">
      <c r="C59"/>
      <c r="D59"/>
      <c r="E59"/>
      <c r="F59"/>
      <c r="G59"/>
    </row>
    <row r="60" spans="3:8" s="1" customFormat="1" x14ac:dyDescent="0.25">
      <c r="C60"/>
      <c r="D60"/>
      <c r="E60"/>
      <c r="F60"/>
      <c r="G60"/>
    </row>
    <row r="61" spans="3:8" s="1" customFormat="1" x14ac:dyDescent="0.25">
      <c r="C61"/>
      <c r="D61"/>
      <c r="E61"/>
      <c r="F61"/>
      <c r="G61"/>
    </row>
    <row r="62" spans="3:8" s="1" customFormat="1" x14ac:dyDescent="0.25">
      <c r="C62"/>
      <c r="D62"/>
      <c r="E62"/>
      <c r="F62"/>
      <c r="G62"/>
      <c r="H62"/>
    </row>
    <row r="63" spans="3:8" s="1" customFormat="1" x14ac:dyDescent="0.25">
      <c r="C63"/>
      <c r="D63"/>
      <c r="E63"/>
      <c r="F63"/>
      <c r="G63"/>
      <c r="H63"/>
    </row>
    <row r="64" spans="3:8" s="1" customFormat="1" x14ac:dyDescent="0.25">
      <c r="C64"/>
      <c r="D64"/>
      <c r="E64"/>
      <c r="F64"/>
      <c r="G64"/>
      <c r="H64"/>
    </row>
    <row r="65" spans="3:8" s="1" customFormat="1" x14ac:dyDescent="0.25">
      <c r="C65"/>
      <c r="D65"/>
      <c r="E65"/>
      <c r="F65"/>
      <c r="G65"/>
      <c r="H65"/>
    </row>
    <row r="66" spans="3:8" s="1" customFormat="1" x14ac:dyDescent="0.25">
      <c r="C66"/>
      <c r="D66"/>
      <c r="E66"/>
      <c r="F66"/>
      <c r="G66"/>
      <c r="H66"/>
    </row>
    <row r="67" spans="3:8" s="1" customFormat="1" x14ac:dyDescent="0.25">
      <c r="C67"/>
      <c r="D67"/>
      <c r="E67"/>
      <c r="F67"/>
      <c r="G67"/>
      <c r="H67"/>
    </row>
    <row r="68" spans="3:8" s="1" customFormat="1" x14ac:dyDescent="0.25">
      <c r="C68"/>
      <c r="D68"/>
      <c r="E68"/>
      <c r="F68"/>
      <c r="G68"/>
      <c r="H68"/>
    </row>
    <row r="69" spans="3:8" s="1" customFormat="1" x14ac:dyDescent="0.25">
      <c r="C69"/>
      <c r="D69"/>
      <c r="E69"/>
      <c r="F69"/>
      <c r="G69"/>
      <c r="H69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0"/>
  <sheetViews>
    <sheetView zoomScaleNormal="100" workbookViewId="0">
      <selection activeCell="C17" sqref="C17"/>
    </sheetView>
  </sheetViews>
  <sheetFormatPr defaultRowHeight="15" x14ac:dyDescent="0.25"/>
  <cols>
    <col min="3" max="3" width="25.42578125" customWidth="1"/>
    <col min="4" max="5" width="19.140625" customWidth="1"/>
    <col min="6" max="6" width="15.42578125" customWidth="1"/>
    <col min="7" max="7" width="15" customWidth="1"/>
  </cols>
  <sheetData>
    <row r="2" spans="2:8" x14ac:dyDescent="0.25">
      <c r="B2" s="134" t="s">
        <v>147</v>
      </c>
      <c r="C2" s="134"/>
      <c r="D2" s="134"/>
      <c r="E2" s="134"/>
      <c r="F2" s="134"/>
      <c r="G2" s="134"/>
      <c r="H2" s="134"/>
    </row>
    <row r="4" spans="2:8" x14ac:dyDescent="0.25">
      <c r="B4" s="37" t="s">
        <v>153</v>
      </c>
    </row>
    <row r="6" spans="2:8" x14ac:dyDescent="0.25">
      <c r="B6" s="135"/>
      <c r="C6" s="137"/>
      <c r="D6" s="135">
        <v>2020</v>
      </c>
      <c r="E6" s="137">
        <v>2021</v>
      </c>
      <c r="F6" s="139" t="s">
        <v>138</v>
      </c>
      <c r="G6" s="140"/>
    </row>
    <row r="7" spans="2:8" x14ac:dyDescent="0.25">
      <c r="B7" s="136"/>
      <c r="C7" s="134"/>
      <c r="D7" s="138"/>
      <c r="E7" s="134"/>
      <c r="F7" s="38" t="s">
        <v>148</v>
      </c>
      <c r="G7" s="38" t="s">
        <v>149</v>
      </c>
    </row>
    <row r="8" spans="2:8" x14ac:dyDescent="0.25">
      <c r="B8" s="39">
        <v>1</v>
      </c>
      <c r="C8" s="40" t="s">
        <v>150</v>
      </c>
      <c r="D8" s="41">
        <v>9726049969</v>
      </c>
      <c r="E8" s="42">
        <v>10411802873</v>
      </c>
      <c r="F8" s="43">
        <f>E8-D8</f>
        <v>685752904</v>
      </c>
      <c r="G8" s="44">
        <f>F8/D8*100%</f>
        <v>7.0506825091965555E-2</v>
      </c>
    </row>
    <row r="9" spans="2:8" x14ac:dyDescent="0.25">
      <c r="B9" s="45">
        <v>2</v>
      </c>
      <c r="C9" s="46" t="s">
        <v>151</v>
      </c>
      <c r="D9" s="47">
        <v>423160095.30000001</v>
      </c>
      <c r="E9" s="48">
        <v>-294222933.80000001</v>
      </c>
      <c r="F9" s="49">
        <f>E9-D9</f>
        <v>-717383029.10000002</v>
      </c>
      <c r="G9" s="50">
        <f>F9/D9*100%</f>
        <v>-1.6952993372199006</v>
      </c>
    </row>
    <row r="10" spans="2:8" x14ac:dyDescent="0.25">
      <c r="B10" s="51">
        <v>3</v>
      </c>
      <c r="C10" s="52" t="s">
        <v>152</v>
      </c>
      <c r="D10" s="53">
        <f>D9/D8*100</f>
        <v>4.3507908827195543</v>
      </c>
      <c r="E10" s="54">
        <f>E9/E8*100</f>
        <v>-2.8258596267029037</v>
      </c>
      <c r="F10" s="55"/>
      <c r="G10" s="56"/>
    </row>
    <row r="12" spans="2:8" x14ac:dyDescent="0.25">
      <c r="B12" s="1" t="s">
        <v>129</v>
      </c>
    </row>
    <row r="13" spans="2:8" x14ac:dyDescent="0.25">
      <c r="B13" s="1" t="s">
        <v>130</v>
      </c>
    </row>
    <row r="20" spans="5:5" x14ac:dyDescent="0.25">
      <c r="E20" s="57"/>
    </row>
  </sheetData>
  <mergeCells count="6">
    <mergeCell ref="B2:H2"/>
    <mergeCell ref="B6:B7"/>
    <mergeCell ref="C6:C7"/>
    <mergeCell ref="D6:D7"/>
    <mergeCell ref="E6:E7"/>
    <mergeCell ref="F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104"/>
  <sheetViews>
    <sheetView zoomScaleNormal="100" workbookViewId="0">
      <selection activeCell="B35" sqref="B35:B36"/>
    </sheetView>
  </sheetViews>
  <sheetFormatPr defaultRowHeight="15" x14ac:dyDescent="0.25"/>
  <cols>
    <col min="3" max="3" width="24" customWidth="1"/>
    <col min="4" max="5" width="19.42578125" customWidth="1"/>
    <col min="6" max="7" width="15.140625" customWidth="1"/>
    <col min="8" max="8" width="20.140625" customWidth="1"/>
    <col min="10" max="10" width="8.85546875" customWidth="1"/>
    <col min="24" max="24" width="8.85546875" customWidth="1"/>
    <col min="25" max="25" width="8.5703125" customWidth="1"/>
    <col min="26" max="26" width="22.5703125" customWidth="1"/>
    <col min="27" max="28" width="16.42578125" customWidth="1"/>
  </cols>
  <sheetData>
    <row r="2" spans="2:32" x14ac:dyDescent="0.25">
      <c r="B2" s="134" t="s">
        <v>140</v>
      </c>
      <c r="C2" s="134"/>
      <c r="D2" s="134"/>
      <c r="E2" s="134"/>
      <c r="F2" s="134"/>
      <c r="G2" s="134"/>
      <c r="H2" s="134"/>
    </row>
    <row r="4" spans="2:32" x14ac:dyDescent="0.25">
      <c r="B4" s="37" t="s">
        <v>141</v>
      </c>
      <c r="I4" s="37" t="s">
        <v>142</v>
      </c>
      <c r="Y4" s="2" t="s">
        <v>111</v>
      </c>
    </row>
    <row r="5" spans="2:32" x14ac:dyDescent="0.25">
      <c r="AF5" t="s">
        <v>112</v>
      </c>
    </row>
    <row r="6" spans="2:32" ht="14.45" customHeight="1" x14ac:dyDescent="0.25">
      <c r="B6" s="139"/>
      <c r="C6" s="135" t="s">
        <v>133</v>
      </c>
      <c r="D6" s="137">
        <v>2020</v>
      </c>
      <c r="E6" s="135">
        <v>2021</v>
      </c>
      <c r="F6" s="151" t="s">
        <v>138</v>
      </c>
      <c r="G6" s="152"/>
      <c r="Y6" s="139"/>
      <c r="Z6" s="144" t="s">
        <v>120</v>
      </c>
      <c r="AA6" s="146" t="s">
        <v>113</v>
      </c>
      <c r="AB6" s="146" t="s">
        <v>114</v>
      </c>
    </row>
    <row r="7" spans="2:32" x14ac:dyDescent="0.25">
      <c r="B7" s="141"/>
      <c r="C7" s="136"/>
      <c r="D7" s="150"/>
      <c r="E7" s="136"/>
      <c r="F7" s="79" t="s">
        <v>139</v>
      </c>
      <c r="G7" s="79" t="s">
        <v>115</v>
      </c>
      <c r="Y7" s="141"/>
      <c r="Z7" s="145"/>
      <c r="AA7" s="147"/>
      <c r="AB7" s="147"/>
    </row>
    <row r="8" spans="2:32" x14ac:dyDescent="0.25">
      <c r="B8" s="80">
        <v>1</v>
      </c>
      <c r="C8" s="15" t="s">
        <v>1</v>
      </c>
      <c r="D8" s="60">
        <v>1434054398</v>
      </c>
      <c r="E8" s="61">
        <v>2040053474</v>
      </c>
      <c r="F8" s="81">
        <f>(E8-D8)</f>
        <v>605999076</v>
      </c>
      <c r="G8" s="50">
        <f>F8/D8*100%</f>
        <v>0.42257746766451465</v>
      </c>
      <c r="Y8" s="80">
        <v>1</v>
      </c>
      <c r="Z8" s="82" t="s">
        <v>104</v>
      </c>
      <c r="AA8" s="77">
        <v>0</v>
      </c>
      <c r="AB8" s="83">
        <v>16177.683000000001</v>
      </c>
    </row>
    <row r="9" spans="2:32" x14ac:dyDescent="0.25">
      <c r="B9" s="80">
        <v>2</v>
      </c>
      <c r="C9" s="15" t="s">
        <v>4</v>
      </c>
      <c r="D9" s="58">
        <v>1368671122</v>
      </c>
      <c r="E9" s="59">
        <v>1587636659</v>
      </c>
      <c r="F9" s="81">
        <f t="shared" ref="F9:F33" si="0">(E9-D9)</f>
        <v>218965537</v>
      </c>
      <c r="G9" s="50">
        <f t="shared" ref="G9:G33" si="1">F9/D9*100%</f>
        <v>0.1599840410748434</v>
      </c>
      <c r="Y9" s="80">
        <v>2</v>
      </c>
      <c r="Z9" s="82" t="s">
        <v>98</v>
      </c>
      <c r="AA9" s="76">
        <v>466.798</v>
      </c>
      <c r="AB9" s="76">
        <v>6052.6940000000004</v>
      </c>
    </row>
    <row r="10" spans="2:32" x14ac:dyDescent="0.25">
      <c r="B10" s="80">
        <v>3</v>
      </c>
      <c r="C10" s="15" t="s">
        <v>7</v>
      </c>
      <c r="D10" s="60">
        <v>380881347</v>
      </c>
      <c r="E10" s="61">
        <v>362391963</v>
      </c>
      <c r="F10" s="81">
        <f t="shared" si="0"/>
        <v>-18489384</v>
      </c>
      <c r="G10" s="50">
        <f t="shared" si="1"/>
        <v>-4.8543684655683601E-2</v>
      </c>
      <c r="Y10" s="80">
        <v>3</v>
      </c>
      <c r="Z10" s="84" t="s">
        <v>42</v>
      </c>
      <c r="AA10" s="76">
        <v>1382.3889999999999</v>
      </c>
      <c r="AB10" s="76">
        <v>2202.6959999999999</v>
      </c>
    </row>
    <row r="11" spans="2:32" x14ac:dyDescent="0.25">
      <c r="B11" s="80">
        <v>4</v>
      </c>
      <c r="C11" s="15" t="s">
        <v>10</v>
      </c>
      <c r="D11" s="58">
        <v>4584138782</v>
      </c>
      <c r="E11" s="59">
        <v>4155974797</v>
      </c>
      <c r="F11" s="81">
        <f t="shared" si="0"/>
        <v>-428163985</v>
      </c>
      <c r="G11" s="50">
        <f t="shared" si="1"/>
        <v>-9.3401182940015107E-2</v>
      </c>
      <c r="Y11" s="80">
        <v>4</v>
      </c>
      <c r="Z11" s="84" t="s">
        <v>68</v>
      </c>
      <c r="AA11" s="61">
        <v>2522.6509999999998</v>
      </c>
      <c r="AB11" s="61">
        <v>4240.8959999999997</v>
      </c>
    </row>
    <row r="12" spans="2:32" x14ac:dyDescent="0.25">
      <c r="B12" s="80">
        <v>5</v>
      </c>
      <c r="C12" s="15" t="s">
        <v>13</v>
      </c>
      <c r="D12" s="63">
        <v>414999415</v>
      </c>
      <c r="E12" s="64">
        <v>91419379</v>
      </c>
      <c r="F12" s="81">
        <f t="shared" si="0"/>
        <v>-323580036</v>
      </c>
      <c r="G12" s="50">
        <f t="shared" si="1"/>
        <v>-0.77971202923261951</v>
      </c>
      <c r="Y12" s="80">
        <v>5</v>
      </c>
      <c r="Z12" s="84" t="s">
        <v>21</v>
      </c>
      <c r="AA12" s="70">
        <v>7171.65</v>
      </c>
      <c r="AB12" s="70">
        <v>18571.93</v>
      </c>
    </row>
    <row r="13" spans="2:32" x14ac:dyDescent="0.25">
      <c r="B13" s="80">
        <v>6</v>
      </c>
      <c r="C13" s="84" t="s">
        <v>21</v>
      </c>
      <c r="D13" s="69">
        <v>18571930</v>
      </c>
      <c r="E13" s="70">
        <v>7171650</v>
      </c>
      <c r="F13" s="81">
        <f t="shared" si="0"/>
        <v>-11400280</v>
      </c>
      <c r="G13" s="50">
        <f t="shared" si="1"/>
        <v>-0.61384465696349277</v>
      </c>
      <c r="Y13" s="80">
        <v>6</v>
      </c>
      <c r="Z13" s="84" t="s">
        <v>62</v>
      </c>
      <c r="AA13" s="64">
        <v>9240.2900000000009</v>
      </c>
      <c r="AB13" s="61">
        <v>3633.788</v>
      </c>
    </row>
    <row r="14" spans="2:32" x14ac:dyDescent="0.25">
      <c r="B14" s="80">
        <v>7</v>
      </c>
      <c r="C14" s="84" t="s">
        <v>24</v>
      </c>
      <c r="D14" s="69">
        <v>8533262</v>
      </c>
      <c r="E14" s="70">
        <v>13675974</v>
      </c>
      <c r="F14" s="81">
        <f t="shared" si="0"/>
        <v>5142712</v>
      </c>
      <c r="G14" s="50">
        <f t="shared" si="1"/>
        <v>0.60266660041611286</v>
      </c>
      <c r="Y14" s="80">
        <v>7</v>
      </c>
      <c r="Z14" s="15" t="s">
        <v>27</v>
      </c>
      <c r="AA14" s="76">
        <v>9391.42</v>
      </c>
      <c r="AB14" s="76">
        <v>5367.8459999999995</v>
      </c>
    </row>
    <row r="15" spans="2:32" x14ac:dyDescent="0.25">
      <c r="B15" s="80">
        <v>8</v>
      </c>
      <c r="C15" s="15" t="s">
        <v>27</v>
      </c>
      <c r="D15" s="65">
        <v>5367846</v>
      </c>
      <c r="E15" s="76">
        <v>9391420</v>
      </c>
      <c r="F15" s="81">
        <f t="shared" si="0"/>
        <v>4023574</v>
      </c>
      <c r="G15" s="50">
        <f t="shared" si="1"/>
        <v>0.74956956663808905</v>
      </c>
      <c r="Y15" s="80">
        <v>8</v>
      </c>
      <c r="Z15" s="85" t="s">
        <v>89</v>
      </c>
      <c r="AA15" s="75">
        <v>10024.535</v>
      </c>
      <c r="AB15" s="75">
        <v>9944.3040000000001</v>
      </c>
    </row>
    <row r="16" spans="2:32" x14ac:dyDescent="0.25">
      <c r="B16" s="80">
        <v>9</v>
      </c>
      <c r="C16" s="15" t="s">
        <v>30</v>
      </c>
      <c r="D16" s="68">
        <v>38881535</v>
      </c>
      <c r="E16" s="66">
        <v>126942949</v>
      </c>
      <c r="F16" s="81">
        <f t="shared" si="0"/>
        <v>88061414</v>
      </c>
      <c r="G16" s="50">
        <f t="shared" si="1"/>
        <v>2.2648646459045407</v>
      </c>
      <c r="Y16" s="80">
        <v>9</v>
      </c>
      <c r="Z16" s="85" t="s">
        <v>86</v>
      </c>
      <c r="AA16" s="75">
        <v>10041.539000000001</v>
      </c>
      <c r="AB16" s="75">
        <v>16377.825999999999</v>
      </c>
    </row>
    <row r="17" spans="2:28" x14ac:dyDescent="0.25">
      <c r="B17" s="80">
        <v>10</v>
      </c>
      <c r="C17" s="86" t="s">
        <v>33</v>
      </c>
      <c r="D17" s="68">
        <v>57820210</v>
      </c>
      <c r="E17" s="71">
        <v>124955157</v>
      </c>
      <c r="F17" s="81">
        <f t="shared" si="0"/>
        <v>67134947</v>
      </c>
      <c r="G17" s="50">
        <f t="shared" si="1"/>
        <v>1.1610982907187644</v>
      </c>
      <c r="Y17" s="80">
        <v>10</v>
      </c>
      <c r="Z17" s="84" t="s">
        <v>24</v>
      </c>
      <c r="AA17" s="70">
        <v>13675.974</v>
      </c>
      <c r="AB17" s="70">
        <v>8533.2620000000006</v>
      </c>
    </row>
    <row r="18" spans="2:28" x14ac:dyDescent="0.25">
      <c r="B18" s="80">
        <v>11</v>
      </c>
      <c r="C18" s="15" t="s">
        <v>39</v>
      </c>
      <c r="D18" s="72">
        <v>27018892</v>
      </c>
      <c r="E18" s="73">
        <v>38568496</v>
      </c>
      <c r="F18" s="81">
        <f t="shared" si="0"/>
        <v>11549604</v>
      </c>
      <c r="G18" s="50">
        <f t="shared" si="1"/>
        <v>0.42746401295804431</v>
      </c>
      <c r="Y18" s="80">
        <v>11</v>
      </c>
      <c r="Z18" s="84" t="s">
        <v>65</v>
      </c>
      <c r="AA18" s="61">
        <v>22164.219000000001</v>
      </c>
      <c r="AB18" s="61">
        <v>26843.855</v>
      </c>
    </row>
    <row r="19" spans="2:28" x14ac:dyDescent="0.25">
      <c r="B19" s="80">
        <v>12</v>
      </c>
      <c r="C19" s="84" t="s">
        <v>42</v>
      </c>
      <c r="D19" s="65">
        <v>2202696</v>
      </c>
      <c r="E19" s="76">
        <v>1382389</v>
      </c>
      <c r="F19" s="81">
        <f t="shared" si="0"/>
        <v>-820307</v>
      </c>
      <c r="G19" s="50">
        <f t="shared" si="1"/>
        <v>-0.37241044610786056</v>
      </c>
      <c r="Y19" s="80">
        <v>12</v>
      </c>
      <c r="Z19" s="15" t="s">
        <v>39</v>
      </c>
      <c r="AA19" s="73">
        <v>38568.495999999999</v>
      </c>
      <c r="AB19" s="73">
        <v>27018.892</v>
      </c>
    </row>
    <row r="20" spans="2:28" x14ac:dyDescent="0.25">
      <c r="B20" s="80">
        <v>13</v>
      </c>
      <c r="C20" s="84" t="s">
        <v>45</v>
      </c>
      <c r="D20" s="65">
        <v>155891176</v>
      </c>
      <c r="E20" s="66">
        <v>405458353</v>
      </c>
      <c r="F20" s="81">
        <f t="shared" si="0"/>
        <v>249567177</v>
      </c>
      <c r="G20" s="50">
        <f t="shared" si="1"/>
        <v>1.6009063720194143</v>
      </c>
      <c r="Y20" s="80">
        <v>13</v>
      </c>
      <c r="Z20" s="15" t="s">
        <v>13</v>
      </c>
      <c r="AA20" s="64">
        <v>91419.379000000001</v>
      </c>
      <c r="AB20" s="87">
        <v>414999.41499999998</v>
      </c>
    </row>
    <row r="21" spans="2:28" x14ac:dyDescent="0.25">
      <c r="B21" s="80">
        <v>14</v>
      </c>
      <c r="C21" s="84" t="s">
        <v>50</v>
      </c>
      <c r="D21" s="69">
        <v>136454793</v>
      </c>
      <c r="E21" s="70">
        <v>127894225</v>
      </c>
      <c r="F21" s="81">
        <f t="shared" si="0"/>
        <v>-8560568</v>
      </c>
      <c r="G21" s="50">
        <f t="shared" si="1"/>
        <v>-6.2735561073329241E-2</v>
      </c>
      <c r="Y21" s="80">
        <v>14</v>
      </c>
      <c r="Z21" s="84" t="s">
        <v>80</v>
      </c>
      <c r="AA21" s="61">
        <v>119875.247</v>
      </c>
      <c r="AB21" s="61">
        <v>187869.09599999999</v>
      </c>
    </row>
    <row r="22" spans="2:28" x14ac:dyDescent="0.25">
      <c r="B22" s="80">
        <v>15</v>
      </c>
      <c r="C22" s="84" t="s">
        <v>56</v>
      </c>
      <c r="D22" s="60">
        <v>300921868</v>
      </c>
      <c r="E22" s="61">
        <v>410117969</v>
      </c>
      <c r="F22" s="81">
        <f t="shared" si="0"/>
        <v>109196101</v>
      </c>
      <c r="G22" s="50">
        <f t="shared" si="1"/>
        <v>0.36287193657856731</v>
      </c>
      <c r="Y22" s="80">
        <v>15</v>
      </c>
      <c r="Z22" s="86" t="s">
        <v>33</v>
      </c>
      <c r="AA22" s="71">
        <v>124955.15700000001</v>
      </c>
      <c r="AB22" s="66">
        <v>57820.21</v>
      </c>
    </row>
    <row r="23" spans="2:28" x14ac:dyDescent="0.25">
      <c r="B23" s="80">
        <v>16</v>
      </c>
      <c r="C23" s="84" t="s">
        <v>62</v>
      </c>
      <c r="D23" s="60">
        <v>3633788</v>
      </c>
      <c r="E23" s="64">
        <v>9240290</v>
      </c>
      <c r="F23" s="81">
        <f t="shared" si="0"/>
        <v>5606502</v>
      </c>
      <c r="G23" s="50">
        <f t="shared" si="1"/>
        <v>1.5428808725220073</v>
      </c>
      <c r="Y23" s="80">
        <v>16</v>
      </c>
      <c r="Z23" s="15" t="s">
        <v>30</v>
      </c>
      <c r="AA23" s="66">
        <v>126942.94899999999</v>
      </c>
      <c r="AB23" s="66">
        <v>38881.535000000003</v>
      </c>
    </row>
    <row r="24" spans="2:28" x14ac:dyDescent="0.25">
      <c r="B24" s="80">
        <v>17</v>
      </c>
      <c r="C24" s="84" t="s">
        <v>65</v>
      </c>
      <c r="D24" s="60">
        <v>26843855</v>
      </c>
      <c r="E24" s="61">
        <v>22164219</v>
      </c>
      <c r="F24" s="81">
        <f t="shared" si="0"/>
        <v>-4679636</v>
      </c>
      <c r="G24" s="50">
        <f t="shared" si="1"/>
        <v>-0.17432801659821215</v>
      </c>
      <c r="Y24" s="80">
        <v>17</v>
      </c>
      <c r="Z24" s="84" t="s">
        <v>50</v>
      </c>
      <c r="AA24" s="70">
        <v>127894.22500000001</v>
      </c>
      <c r="AB24" s="70">
        <v>136454.79300000001</v>
      </c>
    </row>
    <row r="25" spans="2:28" x14ac:dyDescent="0.25">
      <c r="B25" s="80">
        <v>18</v>
      </c>
      <c r="C25" s="84" t="s">
        <v>68</v>
      </c>
      <c r="D25" s="60">
        <v>4240896</v>
      </c>
      <c r="E25" s="61">
        <v>2522651</v>
      </c>
      <c r="F25" s="81">
        <f t="shared" si="0"/>
        <v>-1718245</v>
      </c>
      <c r="G25" s="50">
        <f t="shared" si="1"/>
        <v>-0.40516084336894848</v>
      </c>
      <c r="Y25" s="80">
        <v>18</v>
      </c>
      <c r="Z25" s="82" t="s">
        <v>95</v>
      </c>
      <c r="AA25" s="66">
        <v>342535.44799999997</v>
      </c>
      <c r="AB25" s="66">
        <v>204860.261</v>
      </c>
    </row>
    <row r="26" spans="2:28" x14ac:dyDescent="0.25">
      <c r="B26" s="80">
        <v>19</v>
      </c>
      <c r="C26" s="84" t="s">
        <v>77</v>
      </c>
      <c r="D26" s="67">
        <v>315640294</v>
      </c>
      <c r="E26" s="64">
        <v>391897292</v>
      </c>
      <c r="F26" s="81">
        <f t="shared" si="0"/>
        <v>76256998</v>
      </c>
      <c r="G26" s="50">
        <f t="shared" si="1"/>
        <v>0.24159462353054328</v>
      </c>
      <c r="Y26" s="80">
        <v>19</v>
      </c>
      <c r="Z26" s="15" t="s">
        <v>7</v>
      </c>
      <c r="AA26" s="61">
        <v>362391.96299999999</v>
      </c>
      <c r="AB26" s="61">
        <v>380881.34700000001</v>
      </c>
    </row>
    <row r="27" spans="2:28" x14ac:dyDescent="0.25">
      <c r="B27" s="80">
        <v>20</v>
      </c>
      <c r="C27" s="84" t="s">
        <v>80</v>
      </c>
      <c r="D27" s="60">
        <v>187869096</v>
      </c>
      <c r="E27" s="61">
        <v>119875247</v>
      </c>
      <c r="F27" s="81">
        <f t="shared" si="0"/>
        <v>-67993849</v>
      </c>
      <c r="G27" s="50">
        <f t="shared" si="1"/>
        <v>-0.36192141468546801</v>
      </c>
      <c r="Y27" s="80">
        <v>20</v>
      </c>
      <c r="Z27" s="84" t="s">
        <v>77</v>
      </c>
      <c r="AA27" s="64">
        <v>391897.29200000002</v>
      </c>
      <c r="AB27" s="64">
        <v>315640.29399999999</v>
      </c>
    </row>
    <row r="28" spans="2:28" x14ac:dyDescent="0.25">
      <c r="B28" s="80">
        <v>21</v>
      </c>
      <c r="C28" s="85" t="s">
        <v>86</v>
      </c>
      <c r="D28" s="74">
        <v>16377826</v>
      </c>
      <c r="E28" s="75">
        <v>10041539</v>
      </c>
      <c r="F28" s="81">
        <f t="shared" si="0"/>
        <v>-6336287</v>
      </c>
      <c r="G28" s="50">
        <f t="shared" si="1"/>
        <v>-0.38688205626314504</v>
      </c>
      <c r="Y28" s="80">
        <v>21</v>
      </c>
      <c r="Z28" s="84" t="s">
        <v>45</v>
      </c>
      <c r="AA28" s="66">
        <v>405458.353</v>
      </c>
      <c r="AB28" s="76">
        <v>155891.17600000001</v>
      </c>
    </row>
    <row r="29" spans="2:28" x14ac:dyDescent="0.25">
      <c r="B29" s="80">
        <v>22</v>
      </c>
      <c r="C29" s="85" t="s">
        <v>89</v>
      </c>
      <c r="D29" s="74">
        <v>9944304</v>
      </c>
      <c r="E29" s="75">
        <v>10024535</v>
      </c>
      <c r="F29" s="81">
        <f t="shared" si="0"/>
        <v>80231</v>
      </c>
      <c r="G29" s="50">
        <f t="shared" si="1"/>
        <v>8.0680357318118987E-3</v>
      </c>
      <c r="Y29" s="80">
        <v>22</v>
      </c>
      <c r="Z29" s="84" t="s">
        <v>56</v>
      </c>
      <c r="AA29" s="61">
        <v>410117.96899999998</v>
      </c>
      <c r="AB29" s="61">
        <v>300921.86800000002</v>
      </c>
    </row>
    <row r="30" spans="2:28" x14ac:dyDescent="0.25">
      <c r="B30" s="80">
        <v>23</v>
      </c>
      <c r="C30" s="82" t="s">
        <v>95</v>
      </c>
      <c r="D30" s="68">
        <v>204860261</v>
      </c>
      <c r="E30" s="66">
        <v>342535448</v>
      </c>
      <c r="F30" s="81">
        <f t="shared" si="0"/>
        <v>137675187</v>
      </c>
      <c r="G30" s="50">
        <f t="shared" si="1"/>
        <v>0.67204437955880569</v>
      </c>
      <c r="Y30" s="80">
        <v>23</v>
      </c>
      <c r="Z30" s="15" t="s">
        <v>4</v>
      </c>
      <c r="AA30" s="59">
        <v>1587636.659</v>
      </c>
      <c r="AB30" s="59">
        <v>1368671.122</v>
      </c>
    </row>
    <row r="31" spans="2:28" x14ac:dyDescent="0.25">
      <c r="B31" s="80">
        <v>24</v>
      </c>
      <c r="C31" s="82" t="s">
        <v>98</v>
      </c>
      <c r="D31" s="65">
        <v>6052694</v>
      </c>
      <c r="E31" s="76">
        <v>466798</v>
      </c>
      <c r="F31" s="81">
        <f t="shared" si="0"/>
        <v>-5585896</v>
      </c>
      <c r="G31" s="50">
        <f t="shared" si="1"/>
        <v>-0.92287764754008705</v>
      </c>
      <c r="Y31" s="80">
        <v>24</v>
      </c>
      <c r="Z31" s="15" t="s">
        <v>1</v>
      </c>
      <c r="AA31" s="61">
        <v>2040053.4739999999</v>
      </c>
      <c r="AB31" s="61">
        <v>1434054.398</v>
      </c>
    </row>
    <row r="32" spans="2:28" x14ac:dyDescent="0.25">
      <c r="B32" s="80">
        <v>25</v>
      </c>
      <c r="C32" s="82" t="s">
        <v>104</v>
      </c>
      <c r="D32" s="65">
        <v>16177683</v>
      </c>
      <c r="E32" s="77">
        <v>0</v>
      </c>
      <c r="F32" s="81">
        <f t="shared" si="0"/>
        <v>-16177683</v>
      </c>
      <c r="G32" s="50">
        <f t="shared" si="1"/>
        <v>-1</v>
      </c>
      <c r="Y32" s="80">
        <v>25</v>
      </c>
      <c r="Z32" s="15" t="s">
        <v>10</v>
      </c>
      <c r="AA32" s="59">
        <v>4155974.7969999998</v>
      </c>
      <c r="AB32" s="59">
        <v>4584138.7819999997</v>
      </c>
    </row>
    <row r="33" spans="2:28" x14ac:dyDescent="0.25">
      <c r="B33" s="33"/>
      <c r="C33" s="88" t="s">
        <v>107</v>
      </c>
      <c r="D33" s="89">
        <f>SUM(D8:D32)</f>
        <v>9726049969</v>
      </c>
      <c r="E33" s="90">
        <f>SUM(E8:E32)</f>
        <v>10411802873</v>
      </c>
      <c r="F33" s="90">
        <f t="shared" si="0"/>
        <v>685752904</v>
      </c>
      <c r="G33" s="91">
        <f t="shared" si="1"/>
        <v>7.0506825091965555E-2</v>
      </c>
      <c r="Y33" s="33"/>
      <c r="Z33" s="88" t="s">
        <v>107</v>
      </c>
      <c r="AA33" s="90">
        <f>SUM(AA8:AA32)</f>
        <v>10411802.873</v>
      </c>
      <c r="AB33" s="90">
        <f>SUM(AB8:AB32)</f>
        <v>9726049.9690000005</v>
      </c>
    </row>
    <row r="35" spans="2:28" x14ac:dyDescent="0.25">
      <c r="B35" s="1" t="s">
        <v>129</v>
      </c>
      <c r="Y35" s="1" t="s">
        <v>108</v>
      </c>
    </row>
    <row r="36" spans="2:28" x14ac:dyDescent="0.25">
      <c r="B36" s="1" t="s">
        <v>130</v>
      </c>
      <c r="Y36" s="1" t="s">
        <v>109</v>
      </c>
    </row>
    <row r="37" spans="2:28" x14ac:dyDescent="0.25">
      <c r="H37" s="1"/>
    </row>
    <row r="38" spans="2:28" x14ac:dyDescent="0.25">
      <c r="B38" s="37" t="s">
        <v>146</v>
      </c>
      <c r="I38" s="37" t="s">
        <v>143</v>
      </c>
    </row>
    <row r="40" spans="2:28" x14ac:dyDescent="0.25">
      <c r="B40" s="139"/>
      <c r="C40" s="135" t="s">
        <v>133</v>
      </c>
      <c r="D40" s="148">
        <v>2020</v>
      </c>
      <c r="E40" s="144">
        <v>2021</v>
      </c>
      <c r="F40" s="139" t="s">
        <v>138</v>
      </c>
      <c r="G40" s="140"/>
    </row>
    <row r="41" spans="2:28" x14ac:dyDescent="0.25">
      <c r="B41" s="141"/>
      <c r="C41" s="136"/>
      <c r="D41" s="149"/>
      <c r="E41" s="145"/>
      <c r="F41" s="92" t="s">
        <v>139</v>
      </c>
      <c r="G41" s="38" t="s">
        <v>115</v>
      </c>
    </row>
    <row r="42" spans="2:28" x14ac:dyDescent="0.25">
      <c r="B42" s="80">
        <v>1</v>
      </c>
      <c r="C42" s="82" t="s">
        <v>104</v>
      </c>
      <c r="D42" s="65">
        <v>16177683</v>
      </c>
      <c r="E42" s="77">
        <v>0</v>
      </c>
      <c r="F42" s="81">
        <f t="shared" ref="F42:F67" si="2">(E42-D42)</f>
        <v>-16177683</v>
      </c>
      <c r="G42" s="50">
        <f t="shared" ref="G42:G67" si="3">F42/D42*100%</f>
        <v>-1</v>
      </c>
    </row>
    <row r="43" spans="2:28" x14ac:dyDescent="0.25">
      <c r="B43" s="80">
        <v>2</v>
      </c>
      <c r="C43" s="82" t="s">
        <v>98</v>
      </c>
      <c r="D43" s="65">
        <v>6052694</v>
      </c>
      <c r="E43" s="76">
        <v>466798</v>
      </c>
      <c r="F43" s="81">
        <f t="shared" si="2"/>
        <v>-5585896</v>
      </c>
      <c r="G43" s="50">
        <f t="shared" si="3"/>
        <v>-0.92287764754008705</v>
      </c>
    </row>
    <row r="44" spans="2:28" x14ac:dyDescent="0.25">
      <c r="B44" s="80">
        <v>3</v>
      </c>
      <c r="C44" s="15" t="s">
        <v>13</v>
      </c>
      <c r="D44" s="63">
        <v>414999415</v>
      </c>
      <c r="E44" s="64">
        <v>91419379</v>
      </c>
      <c r="F44" s="81">
        <f t="shared" si="2"/>
        <v>-323580036</v>
      </c>
      <c r="G44" s="50">
        <f t="shared" si="3"/>
        <v>-0.77971202923261951</v>
      </c>
    </row>
    <row r="45" spans="2:28" x14ac:dyDescent="0.25">
      <c r="B45" s="80">
        <v>4</v>
      </c>
      <c r="C45" s="84" t="s">
        <v>21</v>
      </c>
      <c r="D45" s="69">
        <v>18571930</v>
      </c>
      <c r="E45" s="70">
        <v>7171650</v>
      </c>
      <c r="F45" s="81">
        <f t="shared" si="2"/>
        <v>-11400280</v>
      </c>
      <c r="G45" s="50">
        <f t="shared" si="3"/>
        <v>-0.61384465696349277</v>
      </c>
    </row>
    <row r="46" spans="2:28" x14ac:dyDescent="0.25">
      <c r="B46" s="80">
        <v>5</v>
      </c>
      <c r="C46" s="84" t="s">
        <v>68</v>
      </c>
      <c r="D46" s="60">
        <v>4240896</v>
      </c>
      <c r="E46" s="61">
        <v>2522651</v>
      </c>
      <c r="F46" s="81">
        <f t="shared" si="2"/>
        <v>-1718245</v>
      </c>
      <c r="G46" s="50">
        <f t="shared" si="3"/>
        <v>-0.40516084336894848</v>
      </c>
    </row>
    <row r="47" spans="2:28" x14ac:dyDescent="0.25">
      <c r="B47" s="80">
        <v>6</v>
      </c>
      <c r="C47" s="85" t="s">
        <v>86</v>
      </c>
      <c r="D47" s="74">
        <v>16377826</v>
      </c>
      <c r="E47" s="75">
        <v>10041539</v>
      </c>
      <c r="F47" s="81">
        <f t="shared" si="2"/>
        <v>-6336287</v>
      </c>
      <c r="G47" s="50">
        <f t="shared" si="3"/>
        <v>-0.38688205626314504</v>
      </c>
    </row>
    <row r="48" spans="2:28" x14ac:dyDescent="0.25">
      <c r="B48" s="80">
        <v>7</v>
      </c>
      <c r="C48" s="84" t="s">
        <v>42</v>
      </c>
      <c r="D48" s="65">
        <v>2202696</v>
      </c>
      <c r="E48" s="76">
        <v>1382389</v>
      </c>
      <c r="F48" s="81">
        <f t="shared" si="2"/>
        <v>-820307</v>
      </c>
      <c r="G48" s="50">
        <f t="shared" si="3"/>
        <v>-0.37241044610786056</v>
      </c>
    </row>
    <row r="49" spans="2:7" x14ac:dyDescent="0.25">
      <c r="B49" s="80">
        <v>8</v>
      </c>
      <c r="C49" s="84" t="s">
        <v>80</v>
      </c>
      <c r="D49" s="60">
        <v>187869096</v>
      </c>
      <c r="E49" s="61">
        <v>119875247</v>
      </c>
      <c r="F49" s="81">
        <f t="shared" si="2"/>
        <v>-67993849</v>
      </c>
      <c r="G49" s="50">
        <f t="shared" si="3"/>
        <v>-0.36192141468546801</v>
      </c>
    </row>
    <row r="50" spans="2:7" x14ac:dyDescent="0.25">
      <c r="B50" s="80">
        <v>9</v>
      </c>
      <c r="C50" s="84" t="s">
        <v>65</v>
      </c>
      <c r="D50" s="60">
        <v>26843855</v>
      </c>
      <c r="E50" s="61">
        <v>22164219</v>
      </c>
      <c r="F50" s="81">
        <f t="shared" si="2"/>
        <v>-4679636</v>
      </c>
      <c r="G50" s="50">
        <f t="shared" si="3"/>
        <v>-0.17432801659821215</v>
      </c>
    </row>
    <row r="51" spans="2:7" x14ac:dyDescent="0.25">
      <c r="B51" s="80">
        <v>10</v>
      </c>
      <c r="C51" s="15" t="s">
        <v>10</v>
      </c>
      <c r="D51" s="58">
        <v>4584138782</v>
      </c>
      <c r="E51" s="59">
        <v>4155974797</v>
      </c>
      <c r="F51" s="81">
        <f t="shared" si="2"/>
        <v>-428163985</v>
      </c>
      <c r="G51" s="50">
        <f t="shared" si="3"/>
        <v>-9.3401182940015107E-2</v>
      </c>
    </row>
    <row r="52" spans="2:7" x14ac:dyDescent="0.25">
      <c r="B52" s="80">
        <v>11</v>
      </c>
      <c r="C52" s="84" t="s">
        <v>50</v>
      </c>
      <c r="D52" s="69">
        <v>136454793</v>
      </c>
      <c r="E52" s="70">
        <v>127894225</v>
      </c>
      <c r="F52" s="81">
        <f t="shared" si="2"/>
        <v>-8560568</v>
      </c>
      <c r="G52" s="50">
        <f t="shared" si="3"/>
        <v>-6.2735561073329241E-2</v>
      </c>
    </row>
    <row r="53" spans="2:7" x14ac:dyDescent="0.25">
      <c r="B53" s="80">
        <v>12</v>
      </c>
      <c r="C53" s="15" t="s">
        <v>7</v>
      </c>
      <c r="D53" s="60">
        <v>380881347</v>
      </c>
      <c r="E53" s="61">
        <v>362391963</v>
      </c>
      <c r="F53" s="81">
        <f t="shared" si="2"/>
        <v>-18489384</v>
      </c>
      <c r="G53" s="50">
        <f t="shared" si="3"/>
        <v>-4.8543684655683601E-2</v>
      </c>
    </row>
    <row r="54" spans="2:7" x14ac:dyDescent="0.25">
      <c r="B54" s="80">
        <v>13</v>
      </c>
      <c r="C54" s="85" t="s">
        <v>89</v>
      </c>
      <c r="D54" s="74">
        <v>9944304</v>
      </c>
      <c r="E54" s="75">
        <v>10024535</v>
      </c>
      <c r="F54" s="81">
        <f t="shared" si="2"/>
        <v>80231</v>
      </c>
      <c r="G54" s="50">
        <f t="shared" si="3"/>
        <v>8.0680357318118987E-3</v>
      </c>
    </row>
    <row r="55" spans="2:7" x14ac:dyDescent="0.25">
      <c r="B55" s="80">
        <v>14</v>
      </c>
      <c r="C55" s="15" t="s">
        <v>4</v>
      </c>
      <c r="D55" s="58">
        <v>1368671122</v>
      </c>
      <c r="E55" s="59">
        <v>1587636659</v>
      </c>
      <c r="F55" s="81">
        <f t="shared" si="2"/>
        <v>218965537</v>
      </c>
      <c r="G55" s="50">
        <f t="shared" si="3"/>
        <v>0.1599840410748434</v>
      </c>
    </row>
    <row r="56" spans="2:7" x14ac:dyDescent="0.25">
      <c r="B56" s="80">
        <v>15</v>
      </c>
      <c r="C56" s="84" t="s">
        <v>77</v>
      </c>
      <c r="D56" s="67">
        <v>315640294</v>
      </c>
      <c r="E56" s="64">
        <v>391897292</v>
      </c>
      <c r="F56" s="81">
        <f t="shared" si="2"/>
        <v>76256998</v>
      </c>
      <c r="G56" s="50">
        <f t="shared" si="3"/>
        <v>0.24159462353054328</v>
      </c>
    </row>
    <row r="57" spans="2:7" x14ac:dyDescent="0.25">
      <c r="B57" s="80">
        <v>16</v>
      </c>
      <c r="C57" s="84" t="s">
        <v>56</v>
      </c>
      <c r="D57" s="60">
        <v>300921868</v>
      </c>
      <c r="E57" s="61">
        <v>410117969</v>
      </c>
      <c r="F57" s="81">
        <f t="shared" si="2"/>
        <v>109196101</v>
      </c>
      <c r="G57" s="50">
        <f t="shared" si="3"/>
        <v>0.36287193657856731</v>
      </c>
    </row>
    <row r="58" spans="2:7" x14ac:dyDescent="0.25">
      <c r="B58" s="80">
        <v>17</v>
      </c>
      <c r="C58" s="15" t="s">
        <v>1</v>
      </c>
      <c r="D58" s="60">
        <v>1434054398</v>
      </c>
      <c r="E58" s="61">
        <v>2040053474</v>
      </c>
      <c r="F58" s="81">
        <f t="shared" si="2"/>
        <v>605999076</v>
      </c>
      <c r="G58" s="50">
        <f t="shared" si="3"/>
        <v>0.42257746766451465</v>
      </c>
    </row>
    <row r="59" spans="2:7" x14ac:dyDescent="0.25">
      <c r="B59" s="80">
        <v>18</v>
      </c>
      <c r="C59" s="15" t="s">
        <v>39</v>
      </c>
      <c r="D59" s="72">
        <v>27018892</v>
      </c>
      <c r="E59" s="73">
        <v>38568496</v>
      </c>
      <c r="F59" s="81">
        <f t="shared" si="2"/>
        <v>11549604</v>
      </c>
      <c r="G59" s="50">
        <f t="shared" si="3"/>
        <v>0.42746401295804431</v>
      </c>
    </row>
    <row r="60" spans="2:7" x14ac:dyDescent="0.25">
      <c r="B60" s="80">
        <v>19</v>
      </c>
      <c r="C60" s="84" t="s">
        <v>24</v>
      </c>
      <c r="D60" s="69">
        <v>8533262</v>
      </c>
      <c r="E60" s="70">
        <v>13675974</v>
      </c>
      <c r="F60" s="81">
        <f t="shared" si="2"/>
        <v>5142712</v>
      </c>
      <c r="G60" s="50">
        <f t="shared" si="3"/>
        <v>0.60266660041611286</v>
      </c>
    </row>
    <row r="61" spans="2:7" x14ac:dyDescent="0.25">
      <c r="B61" s="80">
        <v>20</v>
      </c>
      <c r="C61" s="82" t="s">
        <v>95</v>
      </c>
      <c r="D61" s="68">
        <v>204860261</v>
      </c>
      <c r="E61" s="66">
        <v>342535448</v>
      </c>
      <c r="F61" s="81">
        <f t="shared" si="2"/>
        <v>137675187</v>
      </c>
      <c r="G61" s="50">
        <f t="shared" si="3"/>
        <v>0.67204437955880569</v>
      </c>
    </row>
    <row r="62" spans="2:7" x14ac:dyDescent="0.25">
      <c r="B62" s="80">
        <v>21</v>
      </c>
      <c r="C62" s="15" t="s">
        <v>27</v>
      </c>
      <c r="D62" s="65">
        <v>5367846</v>
      </c>
      <c r="E62" s="76">
        <v>9391420</v>
      </c>
      <c r="F62" s="81">
        <f t="shared" si="2"/>
        <v>4023574</v>
      </c>
      <c r="G62" s="50">
        <f t="shared" si="3"/>
        <v>0.74956956663808905</v>
      </c>
    </row>
    <row r="63" spans="2:7" x14ac:dyDescent="0.25">
      <c r="B63" s="80">
        <v>22</v>
      </c>
      <c r="C63" s="86" t="s">
        <v>33</v>
      </c>
      <c r="D63" s="68">
        <v>57820210</v>
      </c>
      <c r="E63" s="71">
        <v>124955157</v>
      </c>
      <c r="F63" s="81">
        <f t="shared" si="2"/>
        <v>67134947</v>
      </c>
      <c r="G63" s="50">
        <f t="shared" si="3"/>
        <v>1.1610982907187644</v>
      </c>
    </row>
    <row r="64" spans="2:7" x14ac:dyDescent="0.25">
      <c r="B64" s="80">
        <v>23</v>
      </c>
      <c r="C64" s="84" t="s">
        <v>62</v>
      </c>
      <c r="D64" s="60">
        <v>3633788</v>
      </c>
      <c r="E64" s="64">
        <v>9240290</v>
      </c>
      <c r="F64" s="81">
        <f t="shared" si="2"/>
        <v>5606502</v>
      </c>
      <c r="G64" s="50">
        <f t="shared" si="3"/>
        <v>1.5428808725220073</v>
      </c>
    </row>
    <row r="65" spans="2:9" x14ac:dyDescent="0.25">
      <c r="B65" s="80">
        <v>24</v>
      </c>
      <c r="C65" s="84" t="s">
        <v>45</v>
      </c>
      <c r="D65" s="65">
        <v>155891176</v>
      </c>
      <c r="E65" s="66">
        <v>405458353</v>
      </c>
      <c r="F65" s="81">
        <f t="shared" si="2"/>
        <v>249567177</v>
      </c>
      <c r="G65" s="50">
        <f t="shared" si="3"/>
        <v>1.6009063720194143</v>
      </c>
    </row>
    <row r="66" spans="2:9" x14ac:dyDescent="0.25">
      <c r="B66" s="80">
        <v>25</v>
      </c>
      <c r="C66" s="15" t="s">
        <v>30</v>
      </c>
      <c r="D66" s="68">
        <v>38881535</v>
      </c>
      <c r="E66" s="66">
        <v>126942949</v>
      </c>
      <c r="F66" s="81">
        <f t="shared" si="2"/>
        <v>88061414</v>
      </c>
      <c r="G66" s="50">
        <f t="shared" si="3"/>
        <v>2.2648646459045407</v>
      </c>
    </row>
    <row r="67" spans="2:9" x14ac:dyDescent="0.25">
      <c r="B67" s="33"/>
      <c r="C67" s="88" t="s">
        <v>107</v>
      </c>
      <c r="D67" s="89">
        <f>SUM(D42:D66)</f>
        <v>9726049969</v>
      </c>
      <c r="E67" s="90">
        <f>SUM(E42:E66)</f>
        <v>10411802873</v>
      </c>
      <c r="F67" s="90">
        <f t="shared" si="2"/>
        <v>685752904</v>
      </c>
      <c r="G67" s="91">
        <f t="shared" si="3"/>
        <v>7.0506825091965555E-2</v>
      </c>
    </row>
    <row r="69" spans="2:9" x14ac:dyDescent="0.25">
      <c r="B69" s="1" t="s">
        <v>129</v>
      </c>
    </row>
    <row r="70" spans="2:9" x14ac:dyDescent="0.25">
      <c r="B70" s="1" t="s">
        <v>130</v>
      </c>
    </row>
    <row r="72" spans="2:9" x14ac:dyDescent="0.25">
      <c r="B72" s="37" t="s">
        <v>144</v>
      </c>
      <c r="I72" s="37" t="s">
        <v>145</v>
      </c>
    </row>
    <row r="74" spans="2:9" x14ac:dyDescent="0.25">
      <c r="B74" s="139"/>
      <c r="C74" s="135" t="s">
        <v>110</v>
      </c>
      <c r="D74" s="142" t="s">
        <v>116</v>
      </c>
      <c r="E74" s="144" t="s">
        <v>117</v>
      </c>
    </row>
    <row r="75" spans="2:9" ht="18.600000000000001" customHeight="1" x14ac:dyDescent="0.25">
      <c r="B75" s="141"/>
      <c r="C75" s="136"/>
      <c r="D75" s="143"/>
      <c r="E75" s="145"/>
    </row>
    <row r="76" spans="2:9" x14ac:dyDescent="0.25">
      <c r="B76" s="80">
        <v>1</v>
      </c>
      <c r="C76" s="15" t="s">
        <v>1</v>
      </c>
      <c r="D76" s="61">
        <v>2040053474</v>
      </c>
      <c r="E76" s="50">
        <f>D76/10411802873*100%</f>
        <v>0.19593662105246815</v>
      </c>
    </row>
    <row r="77" spans="2:9" x14ac:dyDescent="0.25">
      <c r="B77" s="80">
        <v>2</v>
      </c>
      <c r="C77" s="15" t="s">
        <v>4</v>
      </c>
      <c r="D77" s="59">
        <v>1587636659</v>
      </c>
      <c r="E77" s="50">
        <f t="shared" ref="E77:E101" si="4">D77/10411802873*100%</f>
        <v>0.15248431788091921</v>
      </c>
    </row>
    <row r="78" spans="2:9" x14ac:dyDescent="0.25">
      <c r="B78" s="80">
        <v>3</v>
      </c>
      <c r="C78" s="15" t="s">
        <v>7</v>
      </c>
      <c r="D78" s="61">
        <v>362391963</v>
      </c>
      <c r="E78" s="50">
        <f t="shared" si="4"/>
        <v>3.4805880155468441E-2</v>
      </c>
    </row>
    <row r="79" spans="2:9" x14ac:dyDescent="0.25">
      <c r="B79" s="80">
        <v>4</v>
      </c>
      <c r="C79" s="15" t="s">
        <v>10</v>
      </c>
      <c r="D79" s="59">
        <v>4155974797</v>
      </c>
      <c r="E79" s="50">
        <f t="shared" si="4"/>
        <v>0.39915995795284587</v>
      </c>
    </row>
    <row r="80" spans="2:9" x14ac:dyDescent="0.25">
      <c r="B80" s="80">
        <v>5</v>
      </c>
      <c r="C80" s="15" t="s">
        <v>13</v>
      </c>
      <c r="D80" s="64">
        <v>91419379</v>
      </c>
      <c r="E80" s="50">
        <f t="shared" si="4"/>
        <v>8.7803601465669054E-3</v>
      </c>
    </row>
    <row r="81" spans="2:5" x14ac:dyDescent="0.25">
      <c r="B81" s="80">
        <v>6</v>
      </c>
      <c r="C81" s="84" t="s">
        <v>21</v>
      </c>
      <c r="D81" s="70">
        <v>7171650</v>
      </c>
      <c r="E81" s="50">
        <f t="shared" si="4"/>
        <v>6.8880001739157011E-4</v>
      </c>
    </row>
    <row r="82" spans="2:5" x14ac:dyDescent="0.25">
      <c r="B82" s="80">
        <v>7</v>
      </c>
      <c r="C82" s="84" t="s">
        <v>24</v>
      </c>
      <c r="D82" s="70">
        <v>13675974</v>
      </c>
      <c r="E82" s="50">
        <f t="shared" si="4"/>
        <v>1.3135068121069295E-3</v>
      </c>
    </row>
    <row r="83" spans="2:5" x14ac:dyDescent="0.25">
      <c r="B83" s="80">
        <v>8</v>
      </c>
      <c r="C83" s="15" t="s">
        <v>27</v>
      </c>
      <c r="D83" s="76">
        <v>9391420</v>
      </c>
      <c r="E83" s="50">
        <f t="shared" si="4"/>
        <v>9.0199748444661128E-4</v>
      </c>
    </row>
    <row r="84" spans="2:5" x14ac:dyDescent="0.25">
      <c r="B84" s="80">
        <v>9</v>
      </c>
      <c r="C84" s="15" t="s">
        <v>30</v>
      </c>
      <c r="D84" s="66">
        <v>126942949</v>
      </c>
      <c r="E84" s="50">
        <f t="shared" si="4"/>
        <v>1.2192215944578613E-2</v>
      </c>
    </row>
    <row r="85" spans="2:5" x14ac:dyDescent="0.25">
      <c r="B85" s="80">
        <v>10</v>
      </c>
      <c r="C85" s="86" t="s">
        <v>33</v>
      </c>
      <c r="D85" s="71">
        <v>124955157</v>
      </c>
      <c r="E85" s="50">
        <f t="shared" si="4"/>
        <v>1.200129876873054E-2</v>
      </c>
    </row>
    <row r="86" spans="2:5" x14ac:dyDescent="0.25">
      <c r="B86" s="80">
        <v>11</v>
      </c>
      <c r="C86" s="15" t="s">
        <v>39</v>
      </c>
      <c r="D86" s="73">
        <v>38568496</v>
      </c>
      <c r="E86" s="50">
        <f t="shared" si="4"/>
        <v>3.7043052457337855E-3</v>
      </c>
    </row>
    <row r="87" spans="2:5" x14ac:dyDescent="0.25">
      <c r="B87" s="80">
        <v>12</v>
      </c>
      <c r="C87" s="84" t="s">
        <v>42</v>
      </c>
      <c r="D87" s="76">
        <v>1382389</v>
      </c>
      <c r="E87" s="50">
        <f t="shared" si="4"/>
        <v>1.3277133814978634E-4</v>
      </c>
    </row>
    <row r="88" spans="2:5" x14ac:dyDescent="0.25">
      <c r="B88" s="80">
        <v>13</v>
      </c>
      <c r="C88" s="84" t="s">
        <v>45</v>
      </c>
      <c r="D88" s="66">
        <v>405458353</v>
      </c>
      <c r="E88" s="50">
        <f t="shared" si="4"/>
        <v>3.8942184936236066E-2</v>
      </c>
    </row>
    <row r="89" spans="2:5" x14ac:dyDescent="0.25">
      <c r="B89" s="80">
        <v>14</v>
      </c>
      <c r="C89" s="84" t="s">
        <v>50</v>
      </c>
      <c r="D89" s="70">
        <v>127894225</v>
      </c>
      <c r="E89" s="50">
        <f t="shared" si="4"/>
        <v>1.2283581101180534E-2</v>
      </c>
    </row>
    <row r="90" spans="2:5" x14ac:dyDescent="0.25">
      <c r="B90" s="80">
        <v>15</v>
      </c>
      <c r="C90" s="84" t="s">
        <v>56</v>
      </c>
      <c r="D90" s="61">
        <v>410117969</v>
      </c>
      <c r="E90" s="50">
        <f t="shared" si="4"/>
        <v>3.9389717035800048E-2</v>
      </c>
    </row>
    <row r="91" spans="2:5" x14ac:dyDescent="0.25">
      <c r="B91" s="80">
        <v>16</v>
      </c>
      <c r="C91" s="84" t="s">
        <v>62</v>
      </c>
      <c r="D91" s="64">
        <v>9240290</v>
      </c>
      <c r="E91" s="50">
        <f t="shared" si="4"/>
        <v>8.8748222692171979E-4</v>
      </c>
    </row>
    <row r="92" spans="2:5" x14ac:dyDescent="0.25">
      <c r="B92" s="80">
        <v>17</v>
      </c>
      <c r="C92" s="84" t="s">
        <v>65</v>
      </c>
      <c r="D92" s="61">
        <v>22164219</v>
      </c>
      <c r="E92" s="50">
        <f t="shared" si="4"/>
        <v>2.1287589930728034E-3</v>
      </c>
    </row>
    <row r="93" spans="2:5" x14ac:dyDescent="0.25">
      <c r="B93" s="80">
        <v>18</v>
      </c>
      <c r="C93" s="84" t="s">
        <v>68</v>
      </c>
      <c r="D93" s="61">
        <v>2522651</v>
      </c>
      <c r="E93" s="50">
        <f t="shared" si="4"/>
        <v>2.4228762595398016E-4</v>
      </c>
    </row>
    <row r="94" spans="2:5" x14ac:dyDescent="0.25">
      <c r="B94" s="80">
        <v>19</v>
      </c>
      <c r="C94" s="84" t="s">
        <v>77</v>
      </c>
      <c r="D94" s="64">
        <v>391897292</v>
      </c>
      <c r="E94" s="50">
        <f t="shared" si="4"/>
        <v>3.7639714925478691E-2</v>
      </c>
    </row>
    <row r="95" spans="2:5" x14ac:dyDescent="0.25">
      <c r="B95" s="80">
        <v>20</v>
      </c>
      <c r="C95" s="84" t="s">
        <v>80</v>
      </c>
      <c r="D95" s="61">
        <v>119875247</v>
      </c>
      <c r="E95" s="50">
        <f t="shared" si="4"/>
        <v>1.1513399596803911E-2</v>
      </c>
    </row>
    <row r="96" spans="2:5" x14ac:dyDescent="0.25">
      <c r="B96" s="80">
        <v>21</v>
      </c>
      <c r="C96" s="85" t="s">
        <v>86</v>
      </c>
      <c r="D96" s="75">
        <v>10041539</v>
      </c>
      <c r="E96" s="50">
        <f t="shared" si="4"/>
        <v>9.6443806346351675E-4</v>
      </c>
    </row>
    <row r="97" spans="2:5" x14ac:dyDescent="0.25">
      <c r="B97" s="80">
        <v>22</v>
      </c>
      <c r="C97" s="85" t="s">
        <v>89</v>
      </c>
      <c r="D97" s="75">
        <v>10024535</v>
      </c>
      <c r="E97" s="50">
        <f t="shared" si="4"/>
        <v>9.6280491690788083E-4</v>
      </c>
    </row>
    <row r="98" spans="2:5" x14ac:dyDescent="0.25">
      <c r="B98" s="80">
        <v>23</v>
      </c>
      <c r="C98" s="82" t="s">
        <v>95</v>
      </c>
      <c r="D98" s="66">
        <v>342535448</v>
      </c>
      <c r="E98" s="50">
        <f t="shared" si="4"/>
        <v>3.2898764236909114E-2</v>
      </c>
    </row>
    <row r="99" spans="2:5" x14ac:dyDescent="0.25">
      <c r="B99" s="80">
        <v>24</v>
      </c>
      <c r="C99" s="82" t="s">
        <v>98</v>
      </c>
      <c r="D99" s="76">
        <v>466798</v>
      </c>
      <c r="E99" s="50">
        <f t="shared" si="4"/>
        <v>4.4833541865309956E-5</v>
      </c>
    </row>
    <row r="100" spans="2:5" x14ac:dyDescent="0.25">
      <c r="B100" s="80">
        <v>25</v>
      </c>
      <c r="C100" s="82" t="s">
        <v>104</v>
      </c>
      <c r="D100" s="77">
        <v>0</v>
      </c>
      <c r="E100" s="50">
        <f t="shared" si="4"/>
        <v>0</v>
      </c>
    </row>
    <row r="101" spans="2:5" x14ac:dyDescent="0.25">
      <c r="B101" s="33"/>
      <c r="C101" s="88" t="s">
        <v>107</v>
      </c>
      <c r="D101" s="90">
        <f>SUM(D76:D100)</f>
        <v>10411802873</v>
      </c>
      <c r="E101" s="93">
        <f t="shared" si="4"/>
        <v>1</v>
      </c>
    </row>
    <row r="103" spans="2:5" x14ac:dyDescent="0.25">
      <c r="B103" s="1" t="s">
        <v>129</v>
      </c>
      <c r="E103" s="94"/>
    </row>
    <row r="104" spans="2:5" x14ac:dyDescent="0.25">
      <c r="B104" s="1" t="s">
        <v>130</v>
      </c>
    </row>
  </sheetData>
  <mergeCells count="19">
    <mergeCell ref="B2:H2"/>
    <mergeCell ref="B6:B7"/>
    <mergeCell ref="C6:C7"/>
    <mergeCell ref="D6:D7"/>
    <mergeCell ref="E6:E7"/>
    <mergeCell ref="F6:G6"/>
    <mergeCell ref="Z6:Z7"/>
    <mergeCell ref="AA6:AA7"/>
    <mergeCell ref="AB6:AB7"/>
    <mergeCell ref="B40:B41"/>
    <mergeCell ref="C40:C41"/>
    <mergeCell ref="D40:D41"/>
    <mergeCell ref="E40:E41"/>
    <mergeCell ref="F40:G40"/>
    <mergeCell ref="B74:B75"/>
    <mergeCell ref="C74:C75"/>
    <mergeCell ref="D74:D75"/>
    <mergeCell ref="E74:E75"/>
    <mergeCell ref="Y6:Y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68"/>
  <sheetViews>
    <sheetView topLeftCell="A41" zoomScaleNormal="100" workbookViewId="0">
      <selection activeCell="F3" sqref="F3"/>
    </sheetView>
  </sheetViews>
  <sheetFormatPr defaultRowHeight="15" x14ac:dyDescent="0.25"/>
  <cols>
    <col min="3" max="3" width="25" customWidth="1"/>
    <col min="4" max="5" width="19.5703125" customWidth="1"/>
    <col min="6" max="6" width="8.85546875" customWidth="1"/>
  </cols>
  <sheetData>
    <row r="2" spans="2:22" x14ac:dyDescent="0.25">
      <c r="B2" s="134" t="s">
        <v>136</v>
      </c>
      <c r="C2" s="134"/>
      <c r="D2" s="134"/>
      <c r="E2" s="134"/>
      <c r="F2" s="134"/>
      <c r="G2" s="134"/>
    </row>
    <row r="4" spans="2:22" x14ac:dyDescent="0.25">
      <c r="B4" s="37" t="s">
        <v>134</v>
      </c>
      <c r="H4" s="37" t="s">
        <v>161</v>
      </c>
      <c r="V4" s="37" t="s">
        <v>135</v>
      </c>
    </row>
    <row r="6" spans="2:22" ht="34.700000000000003" customHeight="1" x14ac:dyDescent="0.25">
      <c r="B6" s="118"/>
      <c r="C6" s="92" t="s">
        <v>133</v>
      </c>
      <c r="D6" s="119" t="s">
        <v>131</v>
      </c>
      <c r="E6" s="120" t="s">
        <v>132</v>
      </c>
    </row>
    <row r="7" spans="2:22" ht="15.75" x14ac:dyDescent="0.25">
      <c r="B7" s="80">
        <v>1</v>
      </c>
      <c r="C7" s="15" t="s">
        <v>1</v>
      </c>
      <c r="D7" s="100">
        <v>202201779</v>
      </c>
      <c r="E7" s="106">
        <v>190645259</v>
      </c>
    </row>
    <row r="8" spans="2:22" ht="15.75" x14ac:dyDescent="0.25">
      <c r="B8" s="80">
        <v>2</v>
      </c>
      <c r="C8" s="15" t="s">
        <v>4</v>
      </c>
      <c r="D8" s="100">
        <v>156266519</v>
      </c>
      <c r="E8" s="107">
        <v>168819575</v>
      </c>
    </row>
    <row r="9" spans="2:22" ht="15.75" x14ac:dyDescent="0.25">
      <c r="B9" s="80">
        <v>3</v>
      </c>
      <c r="C9" s="15" t="s">
        <v>7</v>
      </c>
      <c r="D9" s="103">
        <v>-2522214</v>
      </c>
      <c r="E9" s="108">
        <v>1123739</v>
      </c>
    </row>
    <row r="10" spans="2:22" ht="15.75" x14ac:dyDescent="0.25">
      <c r="B10" s="80">
        <v>4</v>
      </c>
      <c r="C10" s="15" t="s">
        <v>10</v>
      </c>
      <c r="D10" s="100">
        <v>126075482</v>
      </c>
      <c r="E10" s="107">
        <v>-627159933</v>
      </c>
    </row>
    <row r="11" spans="2:22" ht="15.75" x14ac:dyDescent="0.25">
      <c r="B11" s="80">
        <v>5</v>
      </c>
      <c r="C11" s="15" t="s">
        <v>13</v>
      </c>
      <c r="D11" s="100">
        <v>11298155</v>
      </c>
      <c r="E11" s="111">
        <v>4220461</v>
      </c>
    </row>
    <row r="12" spans="2:22" ht="15.75" x14ac:dyDescent="0.25">
      <c r="B12" s="80">
        <v>6</v>
      </c>
      <c r="C12" s="84" t="s">
        <v>21</v>
      </c>
      <c r="D12" s="100">
        <v>615504</v>
      </c>
      <c r="E12" s="117">
        <v>-10196036</v>
      </c>
    </row>
    <row r="13" spans="2:22" ht="15.75" x14ac:dyDescent="0.25">
      <c r="B13" s="80">
        <v>7</v>
      </c>
      <c r="C13" s="84" t="s">
        <v>24</v>
      </c>
      <c r="D13" s="103">
        <v>-4046177</v>
      </c>
      <c r="E13" s="117">
        <v>-2412275</v>
      </c>
    </row>
    <row r="14" spans="2:22" ht="15.75" x14ac:dyDescent="0.25">
      <c r="B14" s="80">
        <v>8</v>
      </c>
      <c r="C14" s="15" t="s">
        <v>27</v>
      </c>
      <c r="D14" s="103">
        <v>-306918</v>
      </c>
      <c r="E14" s="112">
        <v>1548291</v>
      </c>
    </row>
    <row r="15" spans="2:22" ht="15.75" x14ac:dyDescent="0.25">
      <c r="B15" s="80">
        <v>9</v>
      </c>
      <c r="C15" s="15" t="s">
        <v>30</v>
      </c>
      <c r="D15" s="103">
        <v>-16979308</v>
      </c>
      <c r="E15" s="108">
        <v>166584</v>
      </c>
    </row>
    <row r="16" spans="2:22" ht="15.75" x14ac:dyDescent="0.25">
      <c r="B16" s="80">
        <v>10</v>
      </c>
      <c r="C16" s="86" t="s">
        <v>33</v>
      </c>
      <c r="D16" s="102">
        <v>-3204220</v>
      </c>
      <c r="E16" s="110">
        <v>13716951</v>
      </c>
    </row>
    <row r="17" spans="2:5" ht="15.75" x14ac:dyDescent="0.25">
      <c r="B17" s="80">
        <v>11</v>
      </c>
      <c r="C17" s="15" t="s">
        <v>39</v>
      </c>
      <c r="D17" s="96">
        <v>4287196</v>
      </c>
      <c r="E17" s="114">
        <v>783005</v>
      </c>
    </row>
    <row r="18" spans="2:5" ht="15.75" x14ac:dyDescent="0.25">
      <c r="B18" s="80">
        <v>12</v>
      </c>
      <c r="C18" s="84" t="s">
        <v>42</v>
      </c>
      <c r="D18" s="105">
        <v>-6115229</v>
      </c>
      <c r="E18" s="117">
        <v>-6093065</v>
      </c>
    </row>
    <row r="19" spans="2:5" ht="15.75" x14ac:dyDescent="0.25">
      <c r="B19" s="80">
        <v>13</v>
      </c>
      <c r="C19" s="84" t="s">
        <v>45</v>
      </c>
      <c r="D19" s="62">
        <v>-31517089</v>
      </c>
      <c r="E19" s="109">
        <v>98054033</v>
      </c>
    </row>
    <row r="20" spans="2:5" ht="15.75" x14ac:dyDescent="0.25">
      <c r="B20" s="80">
        <v>14</v>
      </c>
      <c r="C20" s="84" t="s">
        <v>50</v>
      </c>
      <c r="D20" s="62">
        <v>385092</v>
      </c>
      <c r="E20" s="109">
        <v>-251587225</v>
      </c>
    </row>
    <row r="21" spans="2:5" ht="15.75" x14ac:dyDescent="0.25">
      <c r="B21" s="80">
        <v>15</v>
      </c>
      <c r="C21" s="84" t="s">
        <v>56</v>
      </c>
      <c r="D21" s="101">
        <v>-16383427</v>
      </c>
      <c r="E21" s="107">
        <v>16325791</v>
      </c>
    </row>
    <row r="22" spans="2:5" x14ac:dyDescent="0.25">
      <c r="B22" s="80">
        <v>16</v>
      </c>
      <c r="C22" s="84" t="s">
        <v>62</v>
      </c>
      <c r="D22" s="98">
        <v>254974.3</v>
      </c>
      <c r="E22" s="115">
        <v>480088.2</v>
      </c>
    </row>
    <row r="23" spans="2:5" ht="15.75" x14ac:dyDescent="0.25">
      <c r="B23" s="80">
        <v>17</v>
      </c>
      <c r="C23" s="84" t="s">
        <v>65</v>
      </c>
      <c r="D23" s="62">
        <v>1944768</v>
      </c>
      <c r="E23" s="109">
        <v>425905</v>
      </c>
    </row>
    <row r="24" spans="2:5" ht="15.75" x14ac:dyDescent="0.25">
      <c r="B24" s="80">
        <v>18</v>
      </c>
      <c r="C24" s="84" t="s">
        <v>68</v>
      </c>
      <c r="D24" s="97">
        <v>259311</v>
      </c>
      <c r="E24" s="108">
        <v>658061</v>
      </c>
    </row>
    <row r="25" spans="2:5" ht="15.75" x14ac:dyDescent="0.25">
      <c r="B25" s="80">
        <v>19</v>
      </c>
      <c r="C25" s="84" t="s">
        <v>77</v>
      </c>
      <c r="D25" s="101">
        <v>-38669050</v>
      </c>
      <c r="E25" s="107">
        <v>5837576</v>
      </c>
    </row>
    <row r="26" spans="2:5" ht="15.75" x14ac:dyDescent="0.25">
      <c r="B26" s="80">
        <v>20</v>
      </c>
      <c r="C26" s="84" t="s">
        <v>80</v>
      </c>
      <c r="D26" s="95">
        <v>3797902</v>
      </c>
      <c r="E26" s="113">
        <v>1354151</v>
      </c>
    </row>
    <row r="27" spans="2:5" ht="15.75" x14ac:dyDescent="0.25">
      <c r="B27" s="80">
        <v>21</v>
      </c>
      <c r="C27" s="85" t="s">
        <v>86</v>
      </c>
      <c r="D27" s="78">
        <v>-1100511</v>
      </c>
      <c r="E27" s="116">
        <v>-2129375</v>
      </c>
    </row>
    <row r="28" spans="2:5" ht="15.75" x14ac:dyDescent="0.25">
      <c r="B28" s="80">
        <v>22</v>
      </c>
      <c r="C28" s="85" t="s">
        <v>89</v>
      </c>
      <c r="D28" s="102">
        <v>53956</v>
      </c>
      <c r="E28" s="110">
        <v>89667</v>
      </c>
    </row>
    <row r="29" spans="2:5" ht="15.75" x14ac:dyDescent="0.25">
      <c r="B29" s="80">
        <v>23</v>
      </c>
      <c r="C29" s="82" t="s">
        <v>95</v>
      </c>
      <c r="D29" s="100">
        <v>36172073</v>
      </c>
      <c r="E29" s="108">
        <v>115372179</v>
      </c>
    </row>
    <row r="30" spans="2:5" ht="15.75" x14ac:dyDescent="0.25">
      <c r="B30" s="80">
        <v>24</v>
      </c>
      <c r="C30" s="82" t="s">
        <v>98</v>
      </c>
      <c r="D30" s="104">
        <v>167339</v>
      </c>
      <c r="E30" s="117">
        <v>-5078197</v>
      </c>
    </row>
    <row r="31" spans="2:5" ht="15.75" x14ac:dyDescent="0.25">
      <c r="B31" s="80">
        <v>25</v>
      </c>
      <c r="C31" s="82" t="s">
        <v>104</v>
      </c>
      <c r="D31" s="99">
        <v>224188</v>
      </c>
      <c r="E31" s="117">
        <v>-9188144</v>
      </c>
    </row>
    <row r="32" spans="2:5" x14ac:dyDescent="0.25">
      <c r="B32" s="33"/>
      <c r="C32" s="88" t="s">
        <v>107</v>
      </c>
      <c r="D32" s="89">
        <f>SUM(D7:D31)</f>
        <v>423160095.30000001</v>
      </c>
      <c r="E32" s="90">
        <f>SUM(E7:E31)</f>
        <v>-294222933.80000001</v>
      </c>
    </row>
    <row r="34" spans="2:5" x14ac:dyDescent="0.25">
      <c r="B34" s="1" t="s">
        <v>129</v>
      </c>
    </row>
    <row r="35" spans="2:5" x14ac:dyDescent="0.25">
      <c r="B35" s="1" t="s">
        <v>130</v>
      </c>
    </row>
    <row r="36" spans="2:5" x14ac:dyDescent="0.25">
      <c r="B36" s="1"/>
    </row>
    <row r="37" spans="2:5" ht="15" customHeight="1" x14ac:dyDescent="0.25">
      <c r="B37" s="37" t="s">
        <v>137</v>
      </c>
    </row>
    <row r="39" spans="2:5" ht="45" x14ac:dyDescent="0.25">
      <c r="B39" s="118"/>
      <c r="C39" s="92" t="s">
        <v>133</v>
      </c>
      <c r="D39" s="119" t="s">
        <v>131</v>
      </c>
      <c r="E39" s="120" t="s">
        <v>132</v>
      </c>
    </row>
    <row r="40" spans="2:5" ht="15.75" x14ac:dyDescent="0.25">
      <c r="B40" s="121">
        <v>1</v>
      </c>
      <c r="C40" s="84" t="s">
        <v>10</v>
      </c>
      <c r="D40" s="100">
        <v>126075482</v>
      </c>
      <c r="E40" s="107">
        <v>-627159933</v>
      </c>
    </row>
    <row r="41" spans="2:5" ht="15.75" x14ac:dyDescent="0.25">
      <c r="B41" s="121">
        <v>2</v>
      </c>
      <c r="C41" s="84" t="s">
        <v>50</v>
      </c>
      <c r="D41" s="62">
        <v>385092</v>
      </c>
      <c r="E41" s="109">
        <v>-251587225</v>
      </c>
    </row>
    <row r="42" spans="2:5" ht="15.75" x14ac:dyDescent="0.25">
      <c r="B42" s="121">
        <v>3</v>
      </c>
      <c r="C42" s="84" t="s">
        <v>21</v>
      </c>
      <c r="D42" s="100">
        <v>615504</v>
      </c>
      <c r="E42" s="117">
        <v>-10196036</v>
      </c>
    </row>
    <row r="43" spans="2:5" ht="15.75" x14ac:dyDescent="0.25">
      <c r="B43" s="121">
        <v>4</v>
      </c>
      <c r="C43" s="82" t="s">
        <v>104</v>
      </c>
      <c r="D43" s="99">
        <v>224188</v>
      </c>
      <c r="E43" s="117">
        <v>-9188144</v>
      </c>
    </row>
    <row r="44" spans="2:5" ht="15.75" x14ac:dyDescent="0.25">
      <c r="B44" s="121">
        <v>5</v>
      </c>
      <c r="C44" s="84" t="s">
        <v>42</v>
      </c>
      <c r="D44" s="105">
        <v>-6115229</v>
      </c>
      <c r="E44" s="117">
        <v>-6093065</v>
      </c>
    </row>
    <row r="45" spans="2:5" ht="15.75" x14ac:dyDescent="0.25">
      <c r="B45" s="121">
        <v>6</v>
      </c>
      <c r="C45" s="82" t="s">
        <v>98</v>
      </c>
      <c r="D45" s="104">
        <v>167339</v>
      </c>
      <c r="E45" s="117">
        <v>-5078197</v>
      </c>
    </row>
    <row r="46" spans="2:5" ht="15.75" x14ac:dyDescent="0.25">
      <c r="B46" s="121">
        <v>7</v>
      </c>
      <c r="C46" s="84" t="s">
        <v>24</v>
      </c>
      <c r="D46" s="103">
        <v>-4046177</v>
      </c>
      <c r="E46" s="117">
        <v>-2412275</v>
      </c>
    </row>
    <row r="47" spans="2:5" ht="15.75" x14ac:dyDescent="0.25">
      <c r="B47" s="121">
        <v>8</v>
      </c>
      <c r="C47" s="85" t="s">
        <v>86</v>
      </c>
      <c r="D47" s="78">
        <v>-1100511</v>
      </c>
      <c r="E47" s="116">
        <v>-2129375</v>
      </c>
    </row>
    <row r="48" spans="2:5" ht="15.75" x14ac:dyDescent="0.25">
      <c r="B48" s="121">
        <v>9</v>
      </c>
      <c r="C48" s="85" t="s">
        <v>89</v>
      </c>
      <c r="D48" s="102">
        <v>53956</v>
      </c>
      <c r="E48" s="110">
        <v>89667</v>
      </c>
    </row>
    <row r="49" spans="2:5" ht="15.75" x14ac:dyDescent="0.25">
      <c r="B49" s="121">
        <v>10</v>
      </c>
      <c r="C49" s="84" t="s">
        <v>30</v>
      </c>
      <c r="D49" s="103">
        <v>-16979308</v>
      </c>
      <c r="E49" s="108">
        <v>166584</v>
      </c>
    </row>
    <row r="50" spans="2:5" ht="15.75" x14ac:dyDescent="0.25">
      <c r="B50" s="121">
        <v>11</v>
      </c>
      <c r="C50" s="84" t="s">
        <v>65</v>
      </c>
      <c r="D50" s="62">
        <v>1944768</v>
      </c>
      <c r="E50" s="109">
        <v>425905</v>
      </c>
    </row>
    <row r="51" spans="2:5" x14ac:dyDescent="0.25">
      <c r="B51" s="121">
        <v>12</v>
      </c>
      <c r="C51" s="84" t="s">
        <v>62</v>
      </c>
      <c r="D51" s="98">
        <v>254974.3</v>
      </c>
      <c r="E51" s="115">
        <v>480088.2</v>
      </c>
    </row>
    <row r="52" spans="2:5" ht="15.75" x14ac:dyDescent="0.25">
      <c r="B52" s="121">
        <v>13</v>
      </c>
      <c r="C52" s="84" t="s">
        <v>68</v>
      </c>
      <c r="D52" s="97">
        <v>259311</v>
      </c>
      <c r="E52" s="108">
        <v>658061</v>
      </c>
    </row>
    <row r="53" spans="2:5" ht="15.75" x14ac:dyDescent="0.25">
      <c r="B53" s="121">
        <v>14</v>
      </c>
      <c r="C53" s="84" t="s">
        <v>39</v>
      </c>
      <c r="D53" s="96">
        <v>4287196</v>
      </c>
      <c r="E53" s="114">
        <v>783005</v>
      </c>
    </row>
    <row r="54" spans="2:5" ht="15.75" x14ac:dyDescent="0.25">
      <c r="B54" s="121">
        <v>15</v>
      </c>
      <c r="C54" s="84" t="s">
        <v>7</v>
      </c>
      <c r="D54" s="103">
        <v>-2522214</v>
      </c>
      <c r="E54" s="108">
        <v>1123739</v>
      </c>
    </row>
    <row r="55" spans="2:5" ht="15.75" x14ac:dyDescent="0.25">
      <c r="B55" s="121">
        <v>16</v>
      </c>
      <c r="C55" s="84" t="s">
        <v>80</v>
      </c>
      <c r="D55" s="95">
        <v>3797902</v>
      </c>
      <c r="E55" s="113">
        <v>1354151</v>
      </c>
    </row>
    <row r="56" spans="2:5" ht="15.75" x14ac:dyDescent="0.25">
      <c r="B56" s="121">
        <v>17</v>
      </c>
      <c r="C56" s="84" t="s">
        <v>27</v>
      </c>
      <c r="D56" s="103">
        <v>-306918</v>
      </c>
      <c r="E56" s="112">
        <v>1548291</v>
      </c>
    </row>
    <row r="57" spans="2:5" ht="15.75" x14ac:dyDescent="0.25">
      <c r="B57" s="121">
        <v>18</v>
      </c>
      <c r="C57" s="84" t="s">
        <v>13</v>
      </c>
      <c r="D57" s="100">
        <v>11298155</v>
      </c>
      <c r="E57" s="111">
        <v>4220461</v>
      </c>
    </row>
    <row r="58" spans="2:5" ht="15.75" x14ac:dyDescent="0.25">
      <c r="B58" s="121">
        <v>19</v>
      </c>
      <c r="C58" s="84" t="s">
        <v>77</v>
      </c>
      <c r="D58" s="101">
        <v>-38669050</v>
      </c>
      <c r="E58" s="107">
        <v>5837576</v>
      </c>
    </row>
    <row r="59" spans="2:5" ht="15.75" x14ac:dyDescent="0.25">
      <c r="B59" s="121">
        <v>20</v>
      </c>
      <c r="C59" s="82" t="s">
        <v>33</v>
      </c>
      <c r="D59" s="102">
        <v>-3204220</v>
      </c>
      <c r="E59" s="110">
        <v>13716951</v>
      </c>
    </row>
    <row r="60" spans="2:5" ht="15.75" x14ac:dyDescent="0.25">
      <c r="B60" s="121">
        <v>21</v>
      </c>
      <c r="C60" s="84" t="s">
        <v>56</v>
      </c>
      <c r="D60" s="101">
        <v>-16383427</v>
      </c>
      <c r="E60" s="107">
        <v>16325791</v>
      </c>
    </row>
    <row r="61" spans="2:5" ht="15.75" x14ac:dyDescent="0.25">
      <c r="B61" s="121">
        <v>22</v>
      </c>
      <c r="C61" s="84" t="s">
        <v>45</v>
      </c>
      <c r="D61" s="62">
        <v>-31517089</v>
      </c>
      <c r="E61" s="109">
        <v>98054033</v>
      </c>
    </row>
    <row r="62" spans="2:5" ht="15.75" x14ac:dyDescent="0.25">
      <c r="B62" s="121">
        <v>23</v>
      </c>
      <c r="C62" s="82" t="s">
        <v>95</v>
      </c>
      <c r="D62" s="100">
        <v>36172073</v>
      </c>
      <c r="E62" s="108">
        <v>115372179</v>
      </c>
    </row>
    <row r="63" spans="2:5" ht="15.75" x14ac:dyDescent="0.25">
      <c r="B63" s="121">
        <v>24</v>
      </c>
      <c r="C63" s="84" t="s">
        <v>4</v>
      </c>
      <c r="D63" s="100">
        <v>156266519</v>
      </c>
      <c r="E63" s="107">
        <v>168819575</v>
      </c>
    </row>
    <row r="64" spans="2:5" ht="15.75" x14ac:dyDescent="0.25">
      <c r="B64" s="121">
        <v>25</v>
      </c>
      <c r="C64" s="84" t="s">
        <v>1</v>
      </c>
      <c r="D64" s="100">
        <v>202201779</v>
      </c>
      <c r="E64" s="106">
        <v>190645259</v>
      </c>
    </row>
    <row r="65" spans="2:5" x14ac:dyDescent="0.25">
      <c r="B65" s="122"/>
      <c r="C65" s="123" t="s">
        <v>107</v>
      </c>
      <c r="D65" s="89">
        <f>SUM(D40:D64)</f>
        <v>423160095.30000001</v>
      </c>
      <c r="E65" s="90">
        <f>SUM(E40:E64)</f>
        <v>-294222933.79999995</v>
      </c>
    </row>
    <row r="67" spans="2:5" x14ac:dyDescent="0.25">
      <c r="B67" s="1" t="s">
        <v>129</v>
      </c>
    </row>
    <row r="68" spans="2:5" x14ac:dyDescent="0.25">
      <c r="B68" s="1" t="s">
        <v>130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68"/>
  <sheetViews>
    <sheetView tabSelected="1" topLeftCell="A41" zoomScaleNormal="100" workbookViewId="0">
      <selection activeCell="B34" sqref="B34:B35"/>
    </sheetView>
  </sheetViews>
  <sheetFormatPr defaultRowHeight="15" x14ac:dyDescent="0.25"/>
  <cols>
    <col min="3" max="3" width="21.85546875" customWidth="1"/>
    <col min="4" max="5" width="26.42578125" customWidth="1"/>
  </cols>
  <sheetData>
    <row r="2" spans="2:8" x14ac:dyDescent="0.25">
      <c r="B2" s="134" t="s">
        <v>119</v>
      </c>
      <c r="C2" s="134"/>
      <c r="D2" s="134"/>
      <c r="E2" s="134"/>
      <c r="F2" s="134"/>
      <c r="G2" s="134"/>
    </row>
    <row r="4" spans="2:8" x14ac:dyDescent="0.25">
      <c r="B4" s="37" t="s">
        <v>121</v>
      </c>
      <c r="H4" s="37" t="s">
        <v>122</v>
      </c>
    </row>
    <row r="6" spans="2:8" ht="46.7" customHeight="1" x14ac:dyDescent="0.25">
      <c r="B6" s="118"/>
      <c r="C6" s="124" t="s">
        <v>123</v>
      </c>
      <c r="D6" s="119" t="s">
        <v>124</v>
      </c>
      <c r="E6" s="120" t="s">
        <v>125</v>
      </c>
    </row>
    <row r="7" spans="2:8" ht="15.75" x14ac:dyDescent="0.25">
      <c r="B7" s="80">
        <v>1</v>
      </c>
      <c r="C7" s="15" t="s">
        <v>1</v>
      </c>
      <c r="D7" s="125">
        <f>'Fitimi Neto'!D7/'Të ardhura'!D8*100%</f>
        <v>0.14100007592599009</v>
      </c>
      <c r="E7" s="126">
        <f>'Fitimi Neto'!E7/'Të ardhura'!E8*100%</f>
        <v>9.3451108723241236E-2</v>
      </c>
    </row>
    <row r="8" spans="2:8" ht="15.75" x14ac:dyDescent="0.25">
      <c r="B8" s="80">
        <v>2</v>
      </c>
      <c r="C8" s="15" t="s">
        <v>4</v>
      </c>
      <c r="D8" s="125">
        <f>'Fitimi Neto'!D8/'Të ardhura'!D9*100%</f>
        <v>0.11417389940371665</v>
      </c>
      <c r="E8" s="126">
        <f>'Fitimi Neto'!E8/'Të ardhura'!E9*100%</f>
        <v>0.10633388568032555</v>
      </c>
    </row>
    <row r="9" spans="2:8" ht="15.75" x14ac:dyDescent="0.25">
      <c r="B9" s="80">
        <v>3</v>
      </c>
      <c r="C9" s="15" t="s">
        <v>7</v>
      </c>
      <c r="D9" s="125">
        <f>'Fitimi Neto'!D9/'Të ardhura'!D10*100%</f>
        <v>-6.622046524110828E-3</v>
      </c>
      <c r="E9" s="126">
        <f>'Fitimi Neto'!E9/'Të ardhura'!E10*100%</f>
        <v>3.1008938241822983E-3</v>
      </c>
    </row>
    <row r="10" spans="2:8" ht="15.75" x14ac:dyDescent="0.25">
      <c r="B10" s="80">
        <v>4</v>
      </c>
      <c r="C10" s="15" t="s">
        <v>10</v>
      </c>
      <c r="D10" s="125">
        <f>'Fitimi Neto'!D10/'Të ardhura'!D11*100%</f>
        <v>2.7502544751709046E-2</v>
      </c>
      <c r="E10" s="126">
        <f>'Fitimi Neto'!E10/'Të ardhura'!E11*100%</f>
        <v>-0.15090561508041792</v>
      </c>
    </row>
    <row r="11" spans="2:8" ht="15.75" x14ac:dyDescent="0.25">
      <c r="B11" s="80">
        <v>5</v>
      </c>
      <c r="C11" s="15" t="s">
        <v>13</v>
      </c>
      <c r="D11" s="125">
        <f>'Fitimi Neto'!D11/'Të ardhura'!D12*100%</f>
        <v>2.7224508256234532E-2</v>
      </c>
      <c r="E11" s="126">
        <f>'Fitimi Neto'!E11/'Të ardhura'!E12*100%</f>
        <v>4.6165933811473388E-2</v>
      </c>
    </row>
    <row r="12" spans="2:8" ht="15.75" x14ac:dyDescent="0.25">
      <c r="B12" s="80">
        <v>6</v>
      </c>
      <c r="C12" s="84" t="s">
        <v>21</v>
      </c>
      <c r="D12" s="125">
        <f>'Fitimi Neto'!D12/'Të ardhura'!D13*100%</f>
        <v>3.3141628252960249E-2</v>
      </c>
      <c r="E12" s="126">
        <f>'Fitimi Neto'!E12/'Të ardhura'!E13*100%</f>
        <v>-1.4217141104208935</v>
      </c>
    </row>
    <row r="13" spans="2:8" ht="15.75" x14ac:dyDescent="0.25">
      <c r="B13" s="80">
        <v>7</v>
      </c>
      <c r="C13" s="84" t="s">
        <v>24</v>
      </c>
      <c r="D13" s="125">
        <f>'Fitimi Neto'!D13/'Të ardhura'!D14*100%</f>
        <v>-0.47416533091331309</v>
      </c>
      <c r="E13" s="126">
        <f>'Fitimi Neto'!E13/'Të ardhura'!E14*100%</f>
        <v>-0.17638780243366944</v>
      </c>
    </row>
    <row r="14" spans="2:8" ht="15.75" x14ac:dyDescent="0.25">
      <c r="B14" s="80">
        <v>8</v>
      </c>
      <c r="C14" s="15" t="s">
        <v>27</v>
      </c>
      <c r="D14" s="125">
        <f>'Fitimi Neto'!D14/'Të ardhura'!D15*100%</f>
        <v>-5.7177124679061213E-2</v>
      </c>
      <c r="E14" s="126">
        <f>'Fitimi Neto'!E14/'Të ardhura'!E15*100%</f>
        <v>0.16486228919588305</v>
      </c>
    </row>
    <row r="15" spans="2:8" ht="15.75" x14ac:dyDescent="0.25">
      <c r="B15" s="80">
        <v>9</v>
      </c>
      <c r="C15" s="15" t="s">
        <v>30</v>
      </c>
      <c r="D15" s="125">
        <f>'Fitimi Neto'!D15/'Të ardhura'!D16*100%</f>
        <v>-0.43669335585644958</v>
      </c>
      <c r="E15" s="126">
        <f>'Fitimi Neto'!E15/'Të ardhura'!E16*100%</f>
        <v>1.3122745399588914E-3</v>
      </c>
    </row>
    <row r="16" spans="2:8" ht="15.75" x14ac:dyDescent="0.25">
      <c r="B16" s="80">
        <v>10</v>
      </c>
      <c r="C16" s="86" t="s">
        <v>33</v>
      </c>
      <c r="D16" s="125">
        <f>'Fitimi Neto'!D16/'Të ardhura'!D17*100%</f>
        <v>-5.5416955420950563E-2</v>
      </c>
      <c r="E16" s="126">
        <f>'Fitimi Neto'!E16/'Të ardhura'!E17*100%</f>
        <v>0.1097749891186964</v>
      </c>
    </row>
    <row r="17" spans="2:5" ht="15.75" x14ac:dyDescent="0.25">
      <c r="B17" s="80">
        <v>11</v>
      </c>
      <c r="C17" s="15" t="s">
        <v>39</v>
      </c>
      <c r="D17" s="125">
        <f>'Fitimi Neto'!D17/'Të ardhura'!D18*100%</f>
        <v>0.1586740122429891</v>
      </c>
      <c r="E17" s="126">
        <f>'Fitimi Neto'!E17/'Të ardhura'!E18*100%</f>
        <v>2.0301673158320717E-2</v>
      </c>
    </row>
    <row r="18" spans="2:5" ht="15.75" x14ac:dyDescent="0.25">
      <c r="B18" s="80">
        <v>12</v>
      </c>
      <c r="C18" s="84" t="s">
        <v>42</v>
      </c>
      <c r="D18" s="125">
        <f>'Fitimi Neto'!D18/'Të ardhura'!D19*100%</f>
        <v>-2.7762473804828267</v>
      </c>
      <c r="E18" s="126">
        <f>'Fitimi Neto'!E18/'Të ardhura'!E19*100%</f>
        <v>-4.4076341753298092</v>
      </c>
    </row>
    <row r="19" spans="2:5" ht="15.75" x14ac:dyDescent="0.25">
      <c r="B19" s="80">
        <v>13</v>
      </c>
      <c r="C19" s="84" t="s">
        <v>45</v>
      </c>
      <c r="D19" s="125">
        <f>'Fitimi Neto'!D19/'Të ardhura'!D20*100%</f>
        <v>-0.20217365606376592</v>
      </c>
      <c r="E19" s="126">
        <f>'Fitimi Neto'!E19/'Të ardhura'!E20*100%</f>
        <v>0.24183503009494048</v>
      </c>
    </row>
    <row r="20" spans="2:5" ht="15.75" x14ac:dyDescent="0.25">
      <c r="B20" s="80">
        <v>14</v>
      </c>
      <c r="C20" s="84" t="s">
        <v>50</v>
      </c>
      <c r="D20" s="125">
        <f>'Fitimi Neto'!D20/'Të ardhura'!D21*100%</f>
        <v>2.8221214626004379E-3</v>
      </c>
      <c r="E20" s="126">
        <f>'Fitimi Neto'!E20/'Të ardhura'!E21*100%</f>
        <v>-1.9671507841734057</v>
      </c>
    </row>
    <row r="21" spans="2:5" ht="15.75" x14ac:dyDescent="0.25">
      <c r="B21" s="80">
        <v>15</v>
      </c>
      <c r="C21" s="84" t="s">
        <v>56</v>
      </c>
      <c r="D21" s="125">
        <f>'Fitimi Neto'!D21/'Të ardhura'!D22*100%</f>
        <v>-5.4444122352716486E-2</v>
      </c>
      <c r="E21" s="126">
        <f>'Fitimi Neto'!E21/'Të ardhura'!E22*100%</f>
        <v>3.980754864218105E-2</v>
      </c>
    </row>
    <row r="22" spans="2:5" ht="15.75" x14ac:dyDescent="0.25">
      <c r="B22" s="80">
        <v>16</v>
      </c>
      <c r="C22" s="84" t="s">
        <v>62</v>
      </c>
      <c r="D22" s="125">
        <f>'Fitimi Neto'!D22/'Të ardhura'!D23*100%</f>
        <v>7.0167632233911273E-2</v>
      </c>
      <c r="E22" s="126">
        <f>'Fitimi Neto'!E22/'Të ardhura'!E23*100%</f>
        <v>5.1955966749961315E-2</v>
      </c>
    </row>
    <row r="23" spans="2:5" ht="15.75" x14ac:dyDescent="0.25">
      <c r="B23" s="80">
        <v>17</v>
      </c>
      <c r="C23" s="84" t="s">
        <v>65</v>
      </c>
      <c r="D23" s="125">
        <f>'Fitimi Neto'!D23/'Të ardhura'!D24*100%</f>
        <v>7.2447418599154254E-2</v>
      </c>
      <c r="E23" s="126">
        <f>'Fitimi Neto'!E23/'Të ardhura'!E24*100%</f>
        <v>1.9215881236329599E-2</v>
      </c>
    </row>
    <row r="24" spans="2:5" ht="15.75" x14ac:dyDescent="0.25">
      <c r="B24" s="80">
        <v>18</v>
      </c>
      <c r="C24" s="84" t="s">
        <v>68</v>
      </c>
      <c r="D24" s="125">
        <f>'Fitimi Neto'!D24/'Të ardhura'!D25*100%</f>
        <v>6.114533343897139E-2</v>
      </c>
      <c r="E24" s="126">
        <f>'Fitimi Neto'!E24/'Të ardhura'!E25*100%</f>
        <v>0.26086089593843936</v>
      </c>
    </row>
    <row r="25" spans="2:5" ht="15.75" x14ac:dyDescent="0.25">
      <c r="B25" s="80">
        <v>19</v>
      </c>
      <c r="C25" s="84" t="s">
        <v>77</v>
      </c>
      <c r="D25" s="125">
        <f>'Fitimi Neto'!D25/'Të ardhura'!D26*100%</f>
        <v>-0.12250986561303862</v>
      </c>
      <c r="E25" s="126">
        <f>'Fitimi Neto'!E25/'Të ardhura'!E26*100%</f>
        <v>1.4895678329923239E-2</v>
      </c>
    </row>
    <row r="26" spans="2:5" ht="15.75" x14ac:dyDescent="0.25">
      <c r="B26" s="80">
        <v>20</v>
      </c>
      <c r="C26" s="84" t="s">
        <v>80</v>
      </c>
      <c r="D26" s="125">
        <f>'Fitimi Neto'!D26/'Të ardhura'!D27*100%</f>
        <v>2.0215682519705104E-2</v>
      </c>
      <c r="E26" s="126">
        <f>'Fitimi Neto'!E26/'Të ardhura'!E27*100%</f>
        <v>1.1296335431116985E-2</v>
      </c>
    </row>
    <row r="27" spans="2:5" ht="15.75" x14ac:dyDescent="0.25">
      <c r="B27" s="80">
        <v>21</v>
      </c>
      <c r="C27" s="85" t="s">
        <v>86</v>
      </c>
      <c r="D27" s="125">
        <f>'Fitimi Neto'!D27/'Të ardhura'!D28*100%</f>
        <v>-6.7195182071173545E-2</v>
      </c>
      <c r="E27" s="126">
        <f>'Fitimi Neto'!E27/'Të ardhura'!E28*100%</f>
        <v>-0.21205663793169552</v>
      </c>
    </row>
    <row r="28" spans="2:5" ht="15.75" x14ac:dyDescent="0.25">
      <c r="B28" s="80">
        <v>22</v>
      </c>
      <c r="C28" s="85" t="s">
        <v>89</v>
      </c>
      <c r="D28" s="125">
        <f>'Fitimi Neto'!D28/'Të ardhura'!D29*100%</f>
        <v>5.4258196450953228E-3</v>
      </c>
      <c r="E28" s="126">
        <f>'Fitimi Neto'!E28/'Të ardhura'!E29*100%</f>
        <v>8.9447540459482652E-3</v>
      </c>
    </row>
    <row r="29" spans="2:5" ht="15.75" x14ac:dyDescent="0.25">
      <c r="B29" s="80">
        <v>23</v>
      </c>
      <c r="C29" s="82" t="s">
        <v>95</v>
      </c>
      <c r="D29" s="125">
        <f>'Fitimi Neto'!D29/'Të ardhura'!D30*100%</f>
        <v>0.1765694958281831</v>
      </c>
      <c r="E29" s="126">
        <f>'Fitimi Neto'!E29/'Të ardhura'!E30*100%</f>
        <v>0.3368182174243175</v>
      </c>
    </row>
    <row r="30" spans="2:5" ht="15.75" x14ac:dyDescent="0.25">
      <c r="B30" s="80">
        <v>24</v>
      </c>
      <c r="C30" s="82" t="s">
        <v>98</v>
      </c>
      <c r="D30" s="125">
        <f>'Fitimi Neto'!D30/'Të ardhura'!D31*100%</f>
        <v>2.7647027918477292E-2</v>
      </c>
      <c r="E30" s="126">
        <f>'Fitimi Neto'!E30/'Të ardhura'!E31*100%</f>
        <v>-10.878789112206993</v>
      </c>
    </row>
    <row r="31" spans="2:5" ht="15.75" x14ac:dyDescent="0.25">
      <c r="B31" s="80">
        <v>25</v>
      </c>
      <c r="C31" s="82" t="s">
        <v>104</v>
      </c>
      <c r="D31" s="125">
        <f>'Fitimi Neto'!D31/'Të ardhura'!D32*100%</f>
        <v>1.3857855911752011E-2</v>
      </c>
      <c r="E31" s="126" t="s">
        <v>118</v>
      </c>
    </row>
    <row r="32" spans="2:5" ht="15.75" x14ac:dyDescent="0.25">
      <c r="B32" s="33"/>
      <c r="C32" s="88" t="s">
        <v>107</v>
      </c>
      <c r="D32" s="127">
        <f>'Fitimi Neto'!D32/'Të ardhura'!D33*100%</f>
        <v>4.3507908827195539E-2</v>
      </c>
      <c r="E32" s="128">
        <f>'Fitimi Neto'!E32/'Të ardhura'!E33*100%</f>
        <v>-2.8258596267029038E-2</v>
      </c>
    </row>
    <row r="34" spans="2:5" x14ac:dyDescent="0.25">
      <c r="B34" s="1" t="s">
        <v>129</v>
      </c>
    </row>
    <row r="35" spans="2:5" x14ac:dyDescent="0.25">
      <c r="B35" s="1" t="s">
        <v>130</v>
      </c>
    </row>
    <row r="37" spans="2:5" x14ac:dyDescent="0.25">
      <c r="B37" s="37" t="s">
        <v>128</v>
      </c>
    </row>
    <row r="39" spans="2:5" ht="29.45" customHeight="1" x14ac:dyDescent="0.25">
      <c r="B39" s="122"/>
      <c r="C39" s="124" t="s">
        <v>123</v>
      </c>
      <c r="D39" s="119" t="s">
        <v>127</v>
      </c>
      <c r="E39" s="120" t="s">
        <v>126</v>
      </c>
    </row>
    <row r="40" spans="2:5" ht="15.75" x14ac:dyDescent="0.25">
      <c r="B40" s="80">
        <v>1</v>
      </c>
      <c r="C40" s="45" t="s">
        <v>98</v>
      </c>
      <c r="D40" s="129">
        <v>2.7647027918477292E-2</v>
      </c>
      <c r="E40" s="130">
        <v>-10.878789112206993</v>
      </c>
    </row>
    <row r="41" spans="2:5" ht="15.75" x14ac:dyDescent="0.25">
      <c r="B41" s="80">
        <v>2</v>
      </c>
      <c r="C41" s="45" t="s">
        <v>42</v>
      </c>
      <c r="D41" s="129">
        <v>-2.7762473804828267</v>
      </c>
      <c r="E41" s="130">
        <v>-4.4076341753298092</v>
      </c>
    </row>
    <row r="42" spans="2:5" ht="15.75" x14ac:dyDescent="0.25">
      <c r="B42" s="80">
        <v>3</v>
      </c>
      <c r="C42" s="45" t="s">
        <v>50</v>
      </c>
      <c r="D42" s="129">
        <v>2.8221214626004379E-3</v>
      </c>
      <c r="E42" s="130">
        <v>-1.9671507841734057</v>
      </c>
    </row>
    <row r="43" spans="2:5" ht="15.75" x14ac:dyDescent="0.25">
      <c r="B43" s="80">
        <v>4</v>
      </c>
      <c r="C43" s="45" t="s">
        <v>21</v>
      </c>
      <c r="D43" s="129">
        <v>3.3141628252960249E-2</v>
      </c>
      <c r="E43" s="130">
        <v>-1.4217141104208935</v>
      </c>
    </row>
    <row r="44" spans="2:5" ht="15.75" x14ac:dyDescent="0.25">
      <c r="B44" s="80">
        <v>5</v>
      </c>
      <c r="C44" s="45" t="s">
        <v>86</v>
      </c>
      <c r="D44" s="129">
        <v>-6.7195182071173545E-2</v>
      </c>
      <c r="E44" s="130">
        <v>-0.21205663793169552</v>
      </c>
    </row>
    <row r="45" spans="2:5" ht="15.75" x14ac:dyDescent="0.25">
      <c r="B45" s="80">
        <v>6</v>
      </c>
      <c r="C45" s="45" t="s">
        <v>24</v>
      </c>
      <c r="D45" s="129">
        <v>-0.47416533091331309</v>
      </c>
      <c r="E45" s="130">
        <v>-0.17638780243366944</v>
      </c>
    </row>
    <row r="46" spans="2:5" ht="15.75" x14ac:dyDescent="0.25">
      <c r="B46" s="80">
        <v>7</v>
      </c>
      <c r="C46" s="45" t="s">
        <v>10</v>
      </c>
      <c r="D46" s="129">
        <v>2.7502544751709046E-2</v>
      </c>
      <c r="E46" s="130">
        <v>-0.15090561508041792</v>
      </c>
    </row>
    <row r="47" spans="2:5" ht="15.75" x14ac:dyDescent="0.25">
      <c r="B47" s="80">
        <v>8</v>
      </c>
      <c r="C47" s="45" t="s">
        <v>30</v>
      </c>
      <c r="D47" s="129">
        <v>-0.43669335585644958</v>
      </c>
      <c r="E47" s="130">
        <v>1.3122745399588914E-3</v>
      </c>
    </row>
    <row r="48" spans="2:5" ht="15.75" x14ac:dyDescent="0.25">
      <c r="B48" s="80">
        <v>9</v>
      </c>
      <c r="C48" s="45" t="s">
        <v>7</v>
      </c>
      <c r="D48" s="129">
        <v>-6.622046524110828E-3</v>
      </c>
      <c r="E48" s="130">
        <v>3.1008938241822983E-3</v>
      </c>
    </row>
    <row r="49" spans="2:5" ht="15.75" x14ac:dyDescent="0.25">
      <c r="B49" s="80">
        <v>10</v>
      </c>
      <c r="C49" s="45" t="s">
        <v>89</v>
      </c>
      <c r="D49" s="129">
        <v>5.4258196450953228E-3</v>
      </c>
      <c r="E49" s="130">
        <v>8.9447540459482652E-3</v>
      </c>
    </row>
    <row r="50" spans="2:5" ht="15.75" x14ac:dyDescent="0.25">
      <c r="B50" s="80">
        <v>11</v>
      </c>
      <c r="C50" s="45" t="s">
        <v>80</v>
      </c>
      <c r="D50" s="129">
        <v>2.0215682519705104E-2</v>
      </c>
      <c r="E50" s="130">
        <v>1.1296335431116985E-2</v>
      </c>
    </row>
    <row r="51" spans="2:5" ht="15.75" x14ac:dyDescent="0.25">
      <c r="B51" s="80">
        <v>12</v>
      </c>
      <c r="C51" s="45" t="s">
        <v>77</v>
      </c>
      <c r="D51" s="129">
        <v>-0.12250986561303862</v>
      </c>
      <c r="E51" s="130">
        <v>1.4895678329923239E-2</v>
      </c>
    </row>
    <row r="52" spans="2:5" ht="15.75" x14ac:dyDescent="0.25">
      <c r="B52" s="80">
        <v>13</v>
      </c>
      <c r="C52" s="45" t="s">
        <v>65</v>
      </c>
      <c r="D52" s="129">
        <v>7.2447418599154254E-2</v>
      </c>
      <c r="E52" s="130">
        <v>1.9215881236329599E-2</v>
      </c>
    </row>
    <row r="53" spans="2:5" ht="15.75" x14ac:dyDescent="0.25">
      <c r="B53" s="80">
        <v>14</v>
      </c>
      <c r="C53" s="45" t="s">
        <v>39</v>
      </c>
      <c r="D53" s="129">
        <v>0.1586740122429891</v>
      </c>
      <c r="E53" s="130">
        <v>2.0301673158320717E-2</v>
      </c>
    </row>
    <row r="54" spans="2:5" ht="15.75" x14ac:dyDescent="0.25">
      <c r="B54" s="80">
        <v>15</v>
      </c>
      <c r="C54" s="45" t="s">
        <v>56</v>
      </c>
      <c r="D54" s="129">
        <v>-5.4444122352716486E-2</v>
      </c>
      <c r="E54" s="130">
        <v>3.980754864218105E-2</v>
      </c>
    </row>
    <row r="55" spans="2:5" ht="15.75" x14ac:dyDescent="0.25">
      <c r="B55" s="80">
        <v>16</v>
      </c>
      <c r="C55" s="45" t="s">
        <v>13</v>
      </c>
      <c r="D55" s="129">
        <v>2.7224508256234532E-2</v>
      </c>
      <c r="E55" s="130">
        <v>4.6165933811473388E-2</v>
      </c>
    </row>
    <row r="56" spans="2:5" ht="15.75" x14ac:dyDescent="0.25">
      <c r="B56" s="80">
        <v>17</v>
      </c>
      <c r="C56" s="45" t="s">
        <v>62</v>
      </c>
      <c r="D56" s="129">
        <v>7.0167632233911273E-2</v>
      </c>
      <c r="E56" s="130">
        <v>5.1955966749961315E-2</v>
      </c>
    </row>
    <row r="57" spans="2:5" ht="15.75" x14ac:dyDescent="0.25">
      <c r="B57" s="80">
        <v>18</v>
      </c>
      <c r="C57" s="45" t="s">
        <v>1</v>
      </c>
      <c r="D57" s="129">
        <v>0.14100007592599009</v>
      </c>
      <c r="E57" s="130">
        <v>9.3451108723241236E-2</v>
      </c>
    </row>
    <row r="58" spans="2:5" ht="15.75" x14ac:dyDescent="0.25">
      <c r="B58" s="80">
        <v>19</v>
      </c>
      <c r="C58" s="45" t="s">
        <v>4</v>
      </c>
      <c r="D58" s="129">
        <v>0.11417389940371665</v>
      </c>
      <c r="E58" s="130">
        <v>0.10633388568032555</v>
      </c>
    </row>
    <row r="59" spans="2:5" ht="15.75" x14ac:dyDescent="0.25">
      <c r="B59" s="80">
        <v>20</v>
      </c>
      <c r="C59" s="45" t="s">
        <v>33</v>
      </c>
      <c r="D59" s="129">
        <v>-5.5416955420950563E-2</v>
      </c>
      <c r="E59" s="130">
        <v>0.1097749891186964</v>
      </c>
    </row>
    <row r="60" spans="2:5" ht="15.75" x14ac:dyDescent="0.25">
      <c r="B60" s="80">
        <v>21</v>
      </c>
      <c r="C60" s="45" t="s">
        <v>27</v>
      </c>
      <c r="D60" s="129">
        <v>-5.7177124679061213E-2</v>
      </c>
      <c r="E60" s="130">
        <v>0.16486228919588305</v>
      </c>
    </row>
    <row r="61" spans="2:5" ht="15.75" x14ac:dyDescent="0.25">
      <c r="B61" s="80">
        <v>22</v>
      </c>
      <c r="C61" s="45" t="s">
        <v>45</v>
      </c>
      <c r="D61" s="129">
        <v>-0.20217365606376592</v>
      </c>
      <c r="E61" s="130">
        <v>0.24183503009494048</v>
      </c>
    </row>
    <row r="62" spans="2:5" ht="15.75" x14ac:dyDescent="0.25">
      <c r="B62" s="80">
        <v>23</v>
      </c>
      <c r="C62" s="45" t="s">
        <v>68</v>
      </c>
      <c r="D62" s="129">
        <v>6.114533343897139E-2</v>
      </c>
      <c r="E62" s="130">
        <v>0.26086089593843936</v>
      </c>
    </row>
    <row r="63" spans="2:5" ht="15.75" x14ac:dyDescent="0.25">
      <c r="B63" s="80">
        <v>24</v>
      </c>
      <c r="C63" s="45" t="s">
        <v>95</v>
      </c>
      <c r="D63" s="129">
        <v>0.1765694958281831</v>
      </c>
      <c r="E63" s="130">
        <v>0.3368182174243175</v>
      </c>
    </row>
    <row r="64" spans="2:5" ht="15.75" x14ac:dyDescent="0.25">
      <c r="B64" s="80">
        <v>25</v>
      </c>
      <c r="C64" s="45" t="s">
        <v>104</v>
      </c>
      <c r="D64" s="129">
        <v>1.3857855911752011E-2</v>
      </c>
      <c r="E64" s="130" t="s">
        <v>118</v>
      </c>
    </row>
    <row r="65" spans="2:5" ht="15.75" x14ac:dyDescent="0.25">
      <c r="B65" s="122"/>
      <c r="C65" s="33" t="s">
        <v>107</v>
      </c>
      <c r="D65" s="131">
        <v>4.3507908827195539E-2</v>
      </c>
      <c r="E65" s="132">
        <v>-2.8258596267029038E-2</v>
      </c>
    </row>
    <row r="67" spans="2:5" x14ac:dyDescent="0.25">
      <c r="B67" s="1" t="s">
        <v>129</v>
      </c>
    </row>
    <row r="68" spans="2:5" x14ac:dyDescent="0.25">
      <c r="B68" s="1" t="s">
        <v>130</v>
      </c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Media Aktive</vt:lpstr>
      <vt:lpstr>Rezultati</vt:lpstr>
      <vt:lpstr>Të ardhura</vt:lpstr>
      <vt:lpstr>Fitimi Neto</vt:lpstr>
      <vt:lpstr>Marzhi i Fitimit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CTS</cp:lastModifiedBy>
  <dcterms:created xsi:type="dcterms:W3CDTF">2023-04-27T08:02:03Z</dcterms:created>
  <dcterms:modified xsi:type="dcterms:W3CDTF">2023-05-02T16:13:09Z</dcterms:modified>
</cp:coreProperties>
</file>