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B3EDCD30-6175-4EC9-B96C-7AB3EA5AC719}" xr6:coauthVersionLast="47" xr6:coauthVersionMax="47" xr10:uidLastSave="{00000000-0000-0000-0000-000000000000}"/>
  <bookViews>
    <workbookView xWindow="-110" yWindow="-110" windowWidth="19420" windowHeight="10300" activeTab="5" xr2:uid="{62ECD064-5827-448F-A293-AD403F73E553}"/>
  </bookViews>
  <sheets>
    <sheet name="TAP Realizimi" sheetId="2" r:id="rId1"/>
    <sheet name="Kategori 2022" sheetId="1" r:id="rId2"/>
    <sheet name="2019-2022" sheetId="3" r:id="rId3"/>
    <sheet name="2015-2022" sheetId="4" r:id="rId4"/>
    <sheet name="Dividendi" sheetId="5" r:id="rId5"/>
    <sheet name="Rritje" sheetId="7" r:id="rId6"/>
    <sheet name="PBB-Total TR" sheetId="6" r:id="rId7"/>
    <sheet name="TAP - Paga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7" l="1"/>
  <c r="F16" i="7"/>
  <c r="G6" i="7"/>
  <c r="G7" i="7"/>
  <c r="G8" i="7"/>
  <c r="G9" i="7"/>
  <c r="G11" i="7"/>
  <c r="G12" i="7"/>
  <c r="G13" i="7"/>
  <c r="G15" i="7"/>
  <c r="G16" i="7"/>
  <c r="G5" i="7"/>
  <c r="F6" i="7"/>
  <c r="H6" i="7"/>
  <c r="F7" i="7"/>
  <c r="H7" i="7"/>
  <c r="F8" i="7"/>
  <c r="H8" i="7"/>
  <c r="F9" i="7"/>
  <c r="H9" i="7"/>
  <c r="H10" i="7"/>
  <c r="F11" i="7"/>
  <c r="H11" i="7"/>
  <c r="F12" i="7"/>
  <c r="H12" i="7"/>
  <c r="F13" i="7"/>
  <c r="H13" i="7"/>
  <c r="H14" i="7"/>
  <c r="F15" i="7"/>
  <c r="H15" i="7"/>
  <c r="H5" i="7"/>
  <c r="F5" i="7"/>
  <c r="G6" i="5" l="1"/>
  <c r="J6" i="5"/>
  <c r="I6" i="5"/>
  <c r="E6" i="5"/>
  <c r="F6" i="5"/>
  <c r="H6" i="5"/>
  <c r="D6" i="5"/>
  <c r="H18" i="5"/>
  <c r="I18" i="5"/>
  <c r="J18" i="5"/>
  <c r="J19" i="5" s="1"/>
  <c r="G18" i="5"/>
  <c r="C18" i="5"/>
  <c r="D18" i="5"/>
  <c r="E18" i="5"/>
  <c r="F18" i="5"/>
  <c r="C27" i="4"/>
  <c r="D27" i="4"/>
  <c r="E27" i="4"/>
  <c r="F27" i="4"/>
  <c r="G27" i="4"/>
  <c r="H27" i="4"/>
  <c r="I27" i="4"/>
  <c r="J27" i="4"/>
  <c r="C28" i="4"/>
  <c r="D28" i="4"/>
  <c r="E28" i="4"/>
  <c r="F28" i="4"/>
  <c r="G28" i="4"/>
  <c r="H28" i="4"/>
  <c r="I28" i="4"/>
  <c r="J28" i="4"/>
  <c r="C29" i="4"/>
  <c r="D29" i="4"/>
  <c r="E29" i="4"/>
  <c r="F29" i="4"/>
  <c r="G29" i="4"/>
  <c r="H29" i="4"/>
  <c r="I29" i="4"/>
  <c r="J29" i="4"/>
  <c r="C30" i="4"/>
  <c r="D30" i="4"/>
  <c r="E30" i="4"/>
  <c r="F30" i="4"/>
  <c r="G30" i="4"/>
  <c r="H30" i="4"/>
  <c r="I30" i="4"/>
  <c r="J30" i="4"/>
  <c r="C31" i="4"/>
  <c r="D31" i="4"/>
  <c r="E31" i="4"/>
  <c r="F31" i="4"/>
  <c r="G31" i="4"/>
  <c r="H31" i="4"/>
  <c r="I31" i="4"/>
  <c r="J31" i="4"/>
  <c r="C32" i="4"/>
  <c r="D32" i="4"/>
  <c r="E32" i="4"/>
  <c r="F32" i="4"/>
  <c r="G32" i="4"/>
  <c r="H32" i="4"/>
  <c r="I32" i="4"/>
  <c r="J32" i="4"/>
  <c r="C33" i="4"/>
  <c r="D33" i="4"/>
  <c r="E33" i="4"/>
  <c r="F33" i="4"/>
  <c r="G33" i="4"/>
  <c r="H33" i="4"/>
  <c r="I33" i="4"/>
  <c r="J33" i="4"/>
  <c r="C34" i="4"/>
  <c r="D34" i="4"/>
  <c r="E34" i="4"/>
  <c r="F34" i="4"/>
  <c r="G34" i="4"/>
  <c r="H34" i="4"/>
  <c r="I34" i="4"/>
  <c r="J34" i="4"/>
  <c r="C35" i="4"/>
  <c r="D35" i="4"/>
  <c r="E35" i="4"/>
  <c r="F35" i="4"/>
  <c r="G35" i="4"/>
  <c r="H35" i="4"/>
  <c r="I35" i="4"/>
  <c r="J35" i="4"/>
  <c r="C36" i="4"/>
  <c r="D36" i="4"/>
  <c r="E36" i="4"/>
  <c r="F36" i="4"/>
  <c r="G36" i="4"/>
  <c r="H36" i="4"/>
  <c r="I36" i="4"/>
  <c r="J36" i="4"/>
  <c r="C37" i="4"/>
  <c r="D37" i="4"/>
  <c r="E37" i="4"/>
  <c r="F37" i="4"/>
  <c r="G37" i="4"/>
  <c r="H37" i="4"/>
  <c r="I37" i="4"/>
  <c r="J37" i="4"/>
  <c r="J26" i="4"/>
  <c r="D26" i="4"/>
  <c r="E26" i="4"/>
  <c r="F26" i="4"/>
  <c r="G26" i="4"/>
  <c r="H26" i="4"/>
  <c r="I26" i="4"/>
  <c r="C26" i="4"/>
  <c r="D10" i="1"/>
  <c r="D7" i="1"/>
  <c r="D13" i="1"/>
  <c r="D15" i="1"/>
  <c r="D9" i="1"/>
  <c r="D8" i="1"/>
  <c r="D12" i="1"/>
  <c r="D11" i="1"/>
  <c r="D6" i="1"/>
  <c r="D14" i="1"/>
  <c r="D16" i="1"/>
  <c r="D5" i="1"/>
  <c r="J32" i="2"/>
  <c r="D32" i="2"/>
  <c r="E32" i="2"/>
  <c r="F32" i="2"/>
  <c r="G32" i="2"/>
  <c r="H32" i="2"/>
  <c r="I32" i="2"/>
  <c r="C32" i="2"/>
  <c r="D7" i="2"/>
  <c r="E7" i="2"/>
  <c r="F7" i="2"/>
  <c r="G7" i="2"/>
  <c r="H7" i="2"/>
  <c r="I7" i="2"/>
  <c r="J7" i="2"/>
  <c r="E6" i="2"/>
  <c r="F6" i="2"/>
  <c r="G6" i="2"/>
  <c r="H6" i="2"/>
  <c r="I6" i="2"/>
  <c r="J6" i="2"/>
  <c r="D6" i="2"/>
  <c r="I19" i="5" l="1"/>
  <c r="E19" i="5"/>
  <c r="D19" i="5"/>
  <c r="H19" i="5"/>
  <c r="F19" i="5"/>
  <c r="G19" i="5"/>
</calcChain>
</file>

<file path=xl/sharedStrings.xml><?xml version="1.0" encoding="utf-8"?>
<sst xmlns="http://schemas.openxmlformats.org/spreadsheetml/2006/main" count="175" uniqueCount="90">
  <si>
    <t>Tatim mbi Fituesit e Lodrave te Fatit</t>
  </si>
  <si>
    <t>Tatim mbi</t>
  </si>
  <si>
    <t>Të Ardhurat nga Interesat</t>
  </si>
  <si>
    <t>Pagë nga listepagesa</t>
  </si>
  <si>
    <t>Tatim mbi të Ardhurat nga Interesat</t>
  </si>
  <si>
    <t>Tatim mbi të Ardhurat nga Qeratë</t>
  </si>
  <si>
    <t>Tatim mbi A.Personale Biznesi Vogël me xhiro 2-8 mln lekë</t>
  </si>
  <si>
    <t>Të tjera Tatime mbi të Ardhurat të Burim</t>
  </si>
  <si>
    <t>Tatim mbi të Drejtën e Autorit dhe Pronësisë Intelektuale</t>
  </si>
  <si>
    <t>Tatimi mbi Deklaratën Individuale Vjetore të të ardhurave</t>
  </si>
  <si>
    <t>Tatim, shitja e pasurisë së paluajteshme</t>
  </si>
  <si>
    <t>Tatim, trashëgimia dhe dhurimi</t>
  </si>
  <si>
    <t>Të Ardhurat nga Qeratë</t>
  </si>
  <si>
    <t>Fituesit e Lodrave te Fatit</t>
  </si>
  <si>
    <t>A.Personale Biznesi Vogël me xhiro 2-8 mln lekë</t>
  </si>
  <si>
    <t>Të Drejtën e Autorit dhe Pronësisë Intelektuale</t>
  </si>
  <si>
    <t>Deklaratën Individuale Vjetore të të ardhurave</t>
  </si>
  <si>
    <t>Shitja e pasurisë së paluajteshme</t>
  </si>
  <si>
    <t>Trashëgiminë dhe dhurimin</t>
  </si>
  <si>
    <t>Të ardhurat personale</t>
  </si>
  <si>
    <t>Tatimi mbi të ardhurat personale</t>
  </si>
  <si>
    <t>.</t>
  </si>
  <si>
    <t>Tabela 1: Të Ardhura nga Tatimi mbi të Ardhurat Personale, 2015-2022, në miliard lekë</t>
  </si>
  <si>
    <t>Grafiku 1: Të Ardhura nga Tatimi mbi të Ardhurat Personale, 2015-2022, në miliard lekë</t>
  </si>
  <si>
    <t>Fakt</t>
  </si>
  <si>
    <t>Ndryshimi Vjetor në %</t>
  </si>
  <si>
    <t>Ndryshimi vjetor në miliard lekë</t>
  </si>
  <si>
    <t>Tabela 2: Realizimi i të Ardhurave nga TAP, 2015-2022</t>
  </si>
  <si>
    <t>Viti</t>
  </si>
  <si>
    <t>Plan Fillestar</t>
  </si>
  <si>
    <t>Realizimi krahasuar me Planin Fillestar</t>
  </si>
  <si>
    <t>Realizimi me planin përfundimtar</t>
  </si>
  <si>
    <t>Plan përfundimtar</t>
  </si>
  <si>
    <t>Grafiku 2: Realizimi i të Ardhurave nga TAP kundrejt planit përfundimtar, 2015-2022</t>
  </si>
  <si>
    <t>Grafiku 2.2: Realizimi i të Ardhurave nga TAP, 2015-2022</t>
  </si>
  <si>
    <t>Grafiku 2: Realizimi i të Ardhurave nga TAP kundrejt planit Fillestar, 2015-2022</t>
  </si>
  <si>
    <t>Pjesa ndaj Totalit</t>
  </si>
  <si>
    <t>Tabela 3: Struktura e Tatimit mbi të Ardhurat Personale për vitin 2022, në milion lekë</t>
  </si>
  <si>
    <t>Grafiku 3: Struktura e Tatimit mbi të Ardhurat Personale për vitin 2022, në milion lekë</t>
  </si>
  <si>
    <t>Tatimi mbi pagë nga listepagesa</t>
  </si>
  <si>
    <t>Nënkategoria:</t>
  </si>
  <si>
    <t>Vlera</t>
  </si>
  <si>
    <t>Pesha ndaj Totalit</t>
  </si>
  <si>
    <t>Tabela 4: Struktura e TAP sipas nënkategorive, total katërvjeçari 2019-2022, në milion lekë</t>
  </si>
  <si>
    <t>Grafiku 4: Struktura e TAP sipas nënkategorive, total katërvjeçari 2019-2022, në milion lekë</t>
  </si>
  <si>
    <t>Shënim: Nënkategoritë Trashëgimi dhe Dhurimi, si dhe Tatimi për shitjen e pasurisë së paluajtshme janë shtuar në vitin 2019 dhe nuk ishin para këtij viti.</t>
  </si>
  <si>
    <t>Tabela 5: Struktura e TAP, 2015-2022, në miliard lekë</t>
  </si>
  <si>
    <t>Grafiku 5: Struktura e TAP, 2015-2022, në miliard lekë</t>
  </si>
  <si>
    <t>Tabela 6: Struktura e TAP, pesha sipas kategorive, 2015-2022</t>
  </si>
  <si>
    <t>Fitimi i Shpërndarë (Individë)</t>
  </si>
  <si>
    <t>Ndryshimi vjetor</t>
  </si>
  <si>
    <t>Grafiku 6: Struktura e TAP, pesha sipas kategorive, 2015-2022</t>
  </si>
  <si>
    <t>Tabela 7: Tatimi mbi të ardhurat nga Dividendët dhe Aksionet, në miliard lekë</t>
  </si>
  <si>
    <t>Grafiku 7: Tatimi mbi të ardhurat nga Dividendët dhe Aksionet, në miliard lekë</t>
  </si>
  <si>
    <t>Grafiku 7.1: Fitimi i shpërndarë bazuar në të tatimin mbi të ardhurat nga Dividendët dhe Aksionet, në miliard lekë</t>
  </si>
  <si>
    <t>% ndaj PBB-së</t>
  </si>
  <si>
    <t>Total Të Ardhura</t>
  </si>
  <si>
    <t>% Ndaj Total Të Ardhura</t>
  </si>
  <si>
    <t>PBB</t>
  </si>
  <si>
    <t>Tabela 10: Të ardhura nga TAP, Raporti ndaj PBB dhe Total Të Ardhura Buxheti i Shtetit, 2015-2022, në miliard lekë</t>
  </si>
  <si>
    <t>Grafiku 10: Të ardhura nga TAP, Raporti ndaj PBB dhe Total Të Ardhura Buxheti i Shtetit, 2015-2022, në miliard lekë</t>
  </si>
  <si>
    <t>Rritja 2015-2019</t>
  </si>
  <si>
    <t>Rritja 2019-2022</t>
  </si>
  <si>
    <t>Rritja 2015-2022</t>
  </si>
  <si>
    <t>Total Tatimi mbi të ardhurat personale</t>
  </si>
  <si>
    <t>Tabela 8: Rritja e Tatimit ndër vite sipas nënkategorive të TAP, në miliard lekë</t>
  </si>
  <si>
    <t>Grafiku 8: Rritja e Të ardhurave ndër vite sipas nënkategorive të TAP</t>
  </si>
  <si>
    <t>1 prill 2022</t>
  </si>
  <si>
    <t>650 lekw plus 6.5%</t>
  </si>
  <si>
    <t>Shënim: Shkalla e tatimit paguhet mbi kufirin minimal. Pra nëse jemi në fashën mbi 200000 lekw, shkalla 23% paguhet vetwm pwr pjeswn e pagws qw kalon vlerwn 200000, pwrpara aplikohen shkallwt e tjera tw tatimit.</t>
  </si>
  <si>
    <t>https://qbz.gov.al/preview/57494c83-637d-4f60-88e1-8c7ce3c18cde</t>
  </si>
  <si>
    <t>Pamja e dokumentit - Qendra e Botimeve Zyrtare (qbz.gov.al)</t>
  </si>
  <si>
    <t>https://qbz.gov.al/preview/7a61a2c2-9cab-4657-b2ce-13401cd1e347</t>
  </si>
  <si>
    <t>Komente dhe Analiza: Open Data Albania</t>
  </si>
  <si>
    <t>Burimi: Drejtoria e Përgjithshme e Tatimeve, https://www.tatime.gov.al/c/8/42/49/strategjia-dhe-raporte</t>
  </si>
  <si>
    <t>Burimi: Drejtoria e Përgjithshme e Tatimeve, https://www.tatime.gov.al/c/8/42/49/strategjia-dhe-raporte
Ministria e Financave dhe Ekonomisë, https://financa.gov.al/buxheti-ne-vite/</t>
  </si>
  <si>
    <t>Burimi: Fletore Zyrtare, https://qbz.gov.al/preview/2b2c063d-e39d-49d2-a772-38dac96ac8e2/fz</t>
  </si>
  <si>
    <t>0-30'000</t>
  </si>
  <si>
    <t>30'000-40'000</t>
  </si>
  <si>
    <t>40'000-50'000</t>
  </si>
  <si>
    <t>50'000-130'000</t>
  </si>
  <si>
    <t>130'000-150'000</t>
  </si>
  <si>
    <t>150'000-200'000</t>
  </si>
  <si>
    <t>mbi 200'000</t>
  </si>
  <si>
    <t>Tabela 11: Shkalla e Tatimit mbi të ardhurat, sipas fashave të Pagës, vitet 2015-2022</t>
  </si>
  <si>
    <t>Të ardhurat nga Dividendët dhe Aksionet</t>
  </si>
  <si>
    <t>Tatimi mbi të ardhurat nga Dividendët dhe Aksionet</t>
  </si>
  <si>
    <t>1 janar 2019</t>
  </si>
  <si>
    <t>1 janar 2014</t>
  </si>
  <si>
    <t>Hyrja në fuqi/Fasha e Pagës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</si>
</sst>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/>
    <xf numFmtId="166" fontId="0" fillId="0" borderId="10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6" xfId="0" applyBorder="1"/>
    <xf numFmtId="0" fontId="0" fillId="0" borderId="9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5" xfId="1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66" fontId="0" fillId="0" borderId="0" xfId="1" applyNumberFormat="1" applyFont="1"/>
    <xf numFmtId="0" fontId="0" fillId="2" borderId="0" xfId="0" applyFill="1"/>
    <xf numFmtId="164" fontId="0" fillId="0" borderId="0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left"/>
    </xf>
    <xf numFmtId="3" fontId="2" fillId="0" borderId="11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3" fillId="0" borderId="0" xfId="2" applyAlignment="1">
      <alignment horizontal="left" vertical="center"/>
    </xf>
    <xf numFmtId="0" fontId="3" fillId="0" borderId="0" xfId="2"/>
    <xf numFmtId="0" fontId="3" fillId="0" borderId="0" xfId="2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</cellXfs>
  <cellStyles count="3">
    <cellStyle name="Hiperlidhje" xfId="2" builtinId="8"/>
    <cellStyle name="Normal" xfId="0" builtinId="0"/>
    <cellStyle name="Përqindje" xfId="1" builtinId="5"/>
  </cellStyles>
  <dxfs count="0"/>
  <tableStyles count="0" defaultTableStyle="TableStyleMedium2" defaultPivotStyle="PivotStyleLight16"/>
  <colors>
    <mruColors>
      <color rgb="FFFF0066"/>
      <color rgb="FF4A9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'TAP Realizimi'!$B$5</c:f>
              <c:strCache>
                <c:ptCount val="1"/>
                <c:pt idx="0">
                  <c:v>Tatimi mbi të ardhurat personale</c:v>
                </c:pt>
              </c:strCache>
            </c:strRef>
          </c:tx>
          <c:spPr>
            <a:solidFill>
              <a:srgbClr val="4A9CB6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944062806673212E-2"/>
                  <c:y val="4.1666666666666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46-42A1-AA52-36E5A2FB103A}"/>
                </c:ext>
              </c:extLst>
            </c:dLbl>
            <c:dLbl>
              <c:idx val="6"/>
              <c:layout>
                <c:manualLayout>
                  <c:x val="-2.9440628066732092E-2"/>
                  <c:y val="-3.8194003224059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46-42A1-AA52-36E5A2FB10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'TAP Realizimi'!$C$4:$J$4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Realizimi'!$C$5:$J$5</c:f>
              <c:numCache>
                <c:formatCode>#\ ##0.0</c:formatCode>
                <c:ptCount val="8"/>
                <c:pt idx="0">
                  <c:v>29.752124999999999</c:v>
                </c:pt>
                <c:pt idx="1">
                  <c:v>31.501379</c:v>
                </c:pt>
                <c:pt idx="2">
                  <c:v>32.144053999999997</c:v>
                </c:pt>
                <c:pt idx="3">
                  <c:v>36.575099000000002</c:v>
                </c:pt>
                <c:pt idx="4">
                  <c:v>46.226036999999998</c:v>
                </c:pt>
                <c:pt idx="5">
                  <c:v>37.069156</c:v>
                </c:pt>
                <c:pt idx="6">
                  <c:v>43.801087000000003</c:v>
                </c:pt>
                <c:pt idx="7">
                  <c:v>50.695819999999998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6-42A1-AA52-36E5A2FB1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72642319"/>
        <c:axId val="1472643279"/>
      </c:barChart>
      <c:lineChart>
        <c:grouping val="standard"/>
        <c:varyColors val="0"/>
        <c:ser>
          <c:idx val="1"/>
          <c:order val="1"/>
          <c:tx>
            <c:strRef>
              <c:f>'TAP Realizimi'!$B$6</c:f>
              <c:strCache>
                <c:ptCount val="1"/>
                <c:pt idx="0">
                  <c:v>Ndryshimi Vjetor në %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'TAP Realizimi'!$C$4:$J$4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Realizimi'!$C$6:$J$6</c:f>
              <c:numCache>
                <c:formatCode>0.0%</c:formatCode>
                <c:ptCount val="8"/>
                <c:pt idx="1">
                  <c:v>5.8794254191927485E-2</c:v>
                </c:pt>
                <c:pt idx="2">
                  <c:v>2.040148782058071E-2</c:v>
                </c:pt>
                <c:pt idx="3">
                  <c:v>0.13784960042687849</c:v>
                </c:pt>
                <c:pt idx="4">
                  <c:v>0.26386635344445675</c:v>
                </c:pt>
                <c:pt idx="5">
                  <c:v>-0.19808925000427788</c:v>
                </c:pt>
                <c:pt idx="6">
                  <c:v>0.18160464727063122</c:v>
                </c:pt>
                <c:pt idx="7">
                  <c:v>0.15741008893226771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6-42A1-AA52-36E5A2FB1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633631"/>
        <c:axId val="1472643759"/>
      </c:lineChart>
      <c:catAx>
        <c:axId val="1472642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72643279"/>
        <c:crosses val="autoZero"/>
        <c:auto val="1"/>
        <c:lblAlgn val="ctr"/>
        <c:lblOffset val="100"/>
        <c:noMultiLvlLbl val="0"/>
      </c:catAx>
      <c:valAx>
        <c:axId val="1472643279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72642319"/>
        <c:crosses val="autoZero"/>
        <c:crossBetween val="between"/>
      </c:valAx>
      <c:valAx>
        <c:axId val="1472643759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72633631"/>
        <c:crosses val="max"/>
        <c:crossBetween val="between"/>
      </c:valAx>
      <c:catAx>
        <c:axId val="14726336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726437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Dividendi!$B$5</c:f>
              <c:strCache>
                <c:ptCount val="1"/>
                <c:pt idx="0">
                  <c:v>Tatimi mbi të ardhurat nga Dividendët dhe Aksionet</c:v>
                </c:pt>
              </c:strCache>
            </c:strRef>
          </c:tx>
          <c:spPr>
            <a:solidFill>
              <a:srgbClr val="4A9CB6"/>
            </a:solidFill>
            <a:ln>
              <a:noFill/>
            </a:ln>
            <a:effectLst/>
          </c:spPr>
          <c:invertIfNegative val="0"/>
          <c:cat>
            <c:numRef>
              <c:f>Dividendi!$C$4:$J$4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Dividendi!$C$5:$J$5</c:f>
              <c:numCache>
                <c:formatCode>#\ ##0.0</c:formatCode>
                <c:ptCount val="8"/>
                <c:pt idx="0">
                  <c:v>2.6230669999999998</c:v>
                </c:pt>
                <c:pt idx="1">
                  <c:v>2.5679400000000001</c:v>
                </c:pt>
                <c:pt idx="2">
                  <c:v>3.0354730000000001</c:v>
                </c:pt>
                <c:pt idx="3">
                  <c:v>3.6895639999999998</c:v>
                </c:pt>
                <c:pt idx="4">
                  <c:v>11.061159</c:v>
                </c:pt>
                <c:pt idx="5">
                  <c:v>2.3206419999999999</c:v>
                </c:pt>
                <c:pt idx="6">
                  <c:v>3.6378050000000002</c:v>
                </c:pt>
                <c:pt idx="7">
                  <c:v>4.2427469999999996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F-4666-9DC1-542F35B06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84768127"/>
        <c:axId val="184754207"/>
      </c:barChart>
      <c:lineChart>
        <c:grouping val="standard"/>
        <c:varyColors val="0"/>
        <c:ser>
          <c:idx val="1"/>
          <c:order val="1"/>
          <c:tx>
            <c:strRef>
              <c:f>Dividendi!$B$6</c:f>
              <c:strCache>
                <c:ptCount val="1"/>
                <c:pt idx="0">
                  <c:v>Ndryshimi vjetor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Dividendi!$C$4:$J$4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Dividendi!$C$6:$J$6</c:f>
              <c:numCache>
                <c:formatCode>0.0%</c:formatCode>
                <c:ptCount val="8"/>
                <c:pt idx="1">
                  <c:v>-2.1016237862014089E-2</c:v>
                </c:pt>
                <c:pt idx="2">
                  <c:v>0.18206539093592528</c:v>
                </c:pt>
                <c:pt idx="3">
                  <c:v>0.21548239763621674</c:v>
                </c:pt>
                <c:pt idx="4">
                  <c:v>1.9979582953432982</c:v>
                </c:pt>
                <c:pt idx="5">
                  <c:v>-0.79019901983146612</c:v>
                </c:pt>
                <c:pt idx="6">
                  <c:v>0.56758560777577949</c:v>
                </c:pt>
                <c:pt idx="7">
                  <c:v>0.16629313555839287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F-4666-9DC1-542F35B06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74367"/>
        <c:axId val="184763807"/>
      </c:lineChart>
      <c:catAx>
        <c:axId val="18476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754207"/>
        <c:crosses val="autoZero"/>
        <c:auto val="1"/>
        <c:lblAlgn val="ctr"/>
        <c:lblOffset val="100"/>
        <c:noMultiLvlLbl val="0"/>
      </c:catAx>
      <c:valAx>
        <c:axId val="184754207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768127"/>
        <c:crosses val="autoZero"/>
        <c:crossBetween val="between"/>
      </c:valAx>
      <c:valAx>
        <c:axId val="184763807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774367"/>
        <c:crosses val="max"/>
        <c:crossBetween val="between"/>
      </c:valAx>
      <c:catAx>
        <c:axId val="184774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7638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313246372045722E-2"/>
          <c:y val="2.3255813953488372E-2"/>
          <c:w val="0.82246256340927226"/>
          <c:h val="7.3929767399764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35474033953847E-2"/>
          <c:y val="0.17077523846104603"/>
          <c:w val="0.84952088358897337"/>
          <c:h val="0.74014595736508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Dividendi!$B$18</c:f>
              <c:strCache>
                <c:ptCount val="1"/>
                <c:pt idx="0">
                  <c:v>Fitimi i Shpërndarë (Individë)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Dividendi!$C$4:$J$4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Dividendi!$C$18:$J$18</c:f>
              <c:numCache>
                <c:formatCode>0.0</c:formatCode>
                <c:ptCount val="8"/>
                <c:pt idx="0">
                  <c:v>17.487113333333333</c:v>
                </c:pt>
                <c:pt idx="1">
                  <c:v>17.119600000000002</c:v>
                </c:pt>
                <c:pt idx="2">
                  <c:v>20.236486666666668</c:v>
                </c:pt>
                <c:pt idx="3">
                  <c:v>24.597093333333333</c:v>
                </c:pt>
                <c:pt idx="4">
                  <c:v>138.2644875</c:v>
                </c:pt>
                <c:pt idx="5">
                  <c:v>29.008024999999996</c:v>
                </c:pt>
                <c:pt idx="6">
                  <c:v>45.472562500000002</c:v>
                </c:pt>
                <c:pt idx="7">
                  <c:v>53.034337499999992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2-4866-A016-300CE3CD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84761407"/>
        <c:axId val="184770047"/>
      </c:barChart>
      <c:lineChart>
        <c:grouping val="standard"/>
        <c:varyColors val="0"/>
        <c:ser>
          <c:idx val="1"/>
          <c:order val="1"/>
          <c:tx>
            <c:strRef>
              <c:f>Dividendi!$B$19</c:f>
              <c:strCache>
                <c:ptCount val="1"/>
                <c:pt idx="0">
                  <c:v>Ndryshimi vjetor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rgbClr val="7030A0"/>
                </a:solidFill>
              </a:ln>
              <a:effectLst/>
            </c:spPr>
          </c:marker>
          <c:cat>
            <c:numRef>
              <c:f>Dividendi!$C$4:$J$4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Dividendi!$C$19:$J$19</c:f>
              <c:numCache>
                <c:formatCode>0.0%</c:formatCode>
                <c:ptCount val="8"/>
                <c:pt idx="1">
                  <c:v>-2.1016237862014085E-2</c:v>
                </c:pt>
                <c:pt idx="2">
                  <c:v>0.18206539093592522</c:v>
                </c:pt>
                <c:pt idx="3">
                  <c:v>0.21548239763621677</c:v>
                </c:pt>
                <c:pt idx="4">
                  <c:v>4.621171803768684</c:v>
                </c:pt>
                <c:pt idx="5">
                  <c:v>-0.79019901983146612</c:v>
                </c:pt>
                <c:pt idx="6">
                  <c:v>0.5675856077757796</c:v>
                </c:pt>
                <c:pt idx="7">
                  <c:v>0.16629313555839281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2-4866-A016-300CE3CD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81087"/>
        <c:axId val="184753727"/>
      </c:lineChart>
      <c:catAx>
        <c:axId val="184761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770047"/>
        <c:crosses val="autoZero"/>
        <c:auto val="1"/>
        <c:lblAlgn val="ctr"/>
        <c:lblOffset val="100"/>
        <c:noMultiLvlLbl val="0"/>
      </c:catAx>
      <c:valAx>
        <c:axId val="184770047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761407"/>
        <c:crosses val="autoZero"/>
        <c:crossBetween val="between"/>
      </c:valAx>
      <c:valAx>
        <c:axId val="184753727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781087"/>
        <c:crosses val="max"/>
        <c:crossBetween val="between"/>
      </c:valAx>
      <c:catAx>
        <c:axId val="18478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47537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316083321954692"/>
          <c:y val="3.2520325203252036E-2"/>
          <c:w val="0.58245338552334136"/>
          <c:h val="7.8437680046091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Rritje!$G$4</c:f>
              <c:strCache>
                <c:ptCount val="1"/>
                <c:pt idx="0">
                  <c:v>Rritja 2015-2022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Rritje!$B$5:$B$16</c:f>
              <c:strCache>
                <c:ptCount val="12"/>
                <c:pt idx="0">
                  <c:v>Tatimi mbi pagë nga listepagesa</c:v>
                </c:pt>
                <c:pt idx="1">
                  <c:v>Tatimi mbi të ardhurat nga Dividendët dhe Aksionet</c:v>
                </c:pt>
                <c:pt idx="2">
                  <c:v>Tatim mbi të Ardhurat nga Qeratë</c:v>
                </c:pt>
                <c:pt idx="3">
                  <c:v>Të tjera Tatime mbi të Ardhurat të Burim</c:v>
                </c:pt>
                <c:pt idx="4">
                  <c:v>Tatim mbi të Ardhurat nga Interesat</c:v>
                </c:pt>
                <c:pt idx="5">
                  <c:v>Tatim, shitja e pasurisë së paluajteshme</c:v>
                </c:pt>
                <c:pt idx="6">
                  <c:v>Tatimi mbi Deklaratën Individuale Vjetore të të ardhurave</c:v>
                </c:pt>
                <c:pt idx="7">
                  <c:v>Tatim mbi të Drejtën e Autorit dhe Pronësisë Intelektuale</c:v>
                </c:pt>
                <c:pt idx="8">
                  <c:v>Tatim mbi Fituesit e Lodrave te Fatit</c:v>
                </c:pt>
                <c:pt idx="9">
                  <c:v>Tatim, trashëgimia dhe dhurimi</c:v>
                </c:pt>
                <c:pt idx="10">
                  <c:v>Tatim mbi A.Personale Biznesi Vogël me xhiro 2-8 mln lekë</c:v>
                </c:pt>
                <c:pt idx="11">
                  <c:v>Total Tatimi mbi të ardhurat personale</c:v>
                </c:pt>
              </c:strCache>
            </c:strRef>
          </c:cat>
          <c:val>
            <c:numRef>
              <c:f>Rritje!$G$5:$G$16</c:f>
              <c:numCache>
                <c:formatCode>0%</c:formatCode>
                <c:ptCount val="12"/>
                <c:pt idx="0">
                  <c:v>0.75513420599338887</c:v>
                </c:pt>
                <c:pt idx="1">
                  <c:v>0.61747564968794155</c:v>
                </c:pt>
                <c:pt idx="2">
                  <c:v>0.62851219897763533</c:v>
                </c:pt>
                <c:pt idx="3">
                  <c:v>-0.42348426991026045</c:v>
                </c:pt>
                <c:pt idx="4">
                  <c:v>-0.22489749275512039</c:v>
                </c:pt>
                <c:pt idx="6">
                  <c:v>3.1410473410250379</c:v>
                </c:pt>
                <c:pt idx="7">
                  <c:v>1.2845824908012065</c:v>
                </c:pt>
                <c:pt idx="8">
                  <c:v>-0.17143280193475155</c:v>
                </c:pt>
                <c:pt idx="10">
                  <c:v>-0.91511557678581235</c:v>
                </c:pt>
                <c:pt idx="11">
                  <c:v>0.70393946650869466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6-485C-B148-B5F2616D3CE4}"/>
            </c:ext>
          </c:extLst>
        </c:ser>
        <c:ser>
          <c:idx val="2"/>
          <c:order val="1"/>
          <c:tx>
            <c:strRef>
              <c:f>Rritje!$H$4</c:f>
              <c:strCache>
                <c:ptCount val="1"/>
                <c:pt idx="0">
                  <c:v>Rritja 2019-2022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Rritje!$B$5:$B$16</c:f>
              <c:strCache>
                <c:ptCount val="12"/>
                <c:pt idx="0">
                  <c:v>Tatimi mbi pagë nga listepagesa</c:v>
                </c:pt>
                <c:pt idx="1">
                  <c:v>Tatimi mbi të ardhurat nga Dividendët dhe Aksionet</c:v>
                </c:pt>
                <c:pt idx="2">
                  <c:v>Tatim mbi të Ardhurat nga Qeratë</c:v>
                </c:pt>
                <c:pt idx="3">
                  <c:v>Të tjera Tatime mbi të Ardhurat të Burim</c:v>
                </c:pt>
                <c:pt idx="4">
                  <c:v>Tatim mbi të Ardhurat nga Interesat</c:v>
                </c:pt>
                <c:pt idx="5">
                  <c:v>Tatim, shitja e pasurisë së paluajteshme</c:v>
                </c:pt>
                <c:pt idx="6">
                  <c:v>Tatimi mbi Deklaratën Individuale Vjetore të të ardhurave</c:v>
                </c:pt>
                <c:pt idx="7">
                  <c:v>Tatim mbi të Drejtën e Autorit dhe Pronësisë Intelektuale</c:v>
                </c:pt>
                <c:pt idx="8">
                  <c:v>Tatim mbi Fituesit e Lodrave te Fatit</c:v>
                </c:pt>
                <c:pt idx="9">
                  <c:v>Tatim, trashëgimia dhe dhurimi</c:v>
                </c:pt>
                <c:pt idx="10">
                  <c:v>Tatim mbi A.Personale Biznesi Vogël me xhiro 2-8 mln lekë</c:v>
                </c:pt>
                <c:pt idx="11">
                  <c:v>Total Tatimi mbi të ardhurat personale</c:v>
                </c:pt>
              </c:strCache>
            </c:strRef>
          </c:cat>
          <c:val>
            <c:numRef>
              <c:f>Rritje!$H$5:$H$16</c:f>
              <c:numCache>
                <c:formatCode>0%</c:formatCode>
                <c:ptCount val="12"/>
                <c:pt idx="0">
                  <c:v>0.26920042790249593</c:v>
                </c:pt>
                <c:pt idx="1">
                  <c:v>-0.61642835077228353</c:v>
                </c:pt>
                <c:pt idx="2">
                  <c:v>0.14240759644174888</c:v>
                </c:pt>
                <c:pt idx="3">
                  <c:v>-5.2225096424483183E-2</c:v>
                </c:pt>
                <c:pt idx="4">
                  <c:v>-2.6448381126659006E-2</c:v>
                </c:pt>
                <c:pt idx="5">
                  <c:v>1.5925437892989707</c:v>
                </c:pt>
                <c:pt idx="6">
                  <c:v>1.8332020893676035</c:v>
                </c:pt>
                <c:pt idx="7">
                  <c:v>-3.1877626939197969E-3</c:v>
                </c:pt>
                <c:pt idx="8">
                  <c:v>0.23285940896539556</c:v>
                </c:pt>
                <c:pt idx="9">
                  <c:v>-0.71237026405187276</c:v>
                </c:pt>
                <c:pt idx="10">
                  <c:v>-0.36897959183673462</c:v>
                </c:pt>
                <c:pt idx="11">
                  <c:v>9.6694055776401514E-2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6-485C-B148-B5F2616D3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4769567"/>
        <c:axId val="184757567"/>
      </c:barChart>
      <c:catAx>
        <c:axId val="184769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757567"/>
        <c:crosses val="autoZero"/>
        <c:auto val="1"/>
        <c:lblAlgn val="ctr"/>
        <c:lblOffset val="100"/>
        <c:noMultiLvlLbl val="0"/>
      </c:catAx>
      <c:valAx>
        <c:axId val="184757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76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'PBB-Total TR'!$F$4</c:f>
              <c:strCache>
                <c:ptCount val="1"/>
                <c:pt idx="0">
                  <c:v>% ndaj PBB-së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66"/>
              </a:solidFill>
              <a:ln w="3810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numRef>
              <c:f>'PBB-Total TR'!$B$5:$B$12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'PBB-Total TR'!$F$5:$F$12</c:f>
              <c:numCache>
                <c:formatCode>0.0%</c:formatCode>
                <c:ptCount val="8"/>
                <c:pt idx="0">
                  <c:v>2.0722343655409901E-2</c:v>
                </c:pt>
                <c:pt idx="1">
                  <c:v>2.1353234551659547E-2</c:v>
                </c:pt>
                <c:pt idx="2">
                  <c:v>2.0699797931394443E-2</c:v>
                </c:pt>
                <c:pt idx="3">
                  <c:v>2.2426262833094578E-2</c:v>
                </c:pt>
                <c:pt idx="4">
                  <c:v>2.7541215755966388E-2</c:v>
                </c:pt>
                <c:pt idx="5">
                  <c:v>2.2547088673491054E-2</c:v>
                </c:pt>
                <c:pt idx="6">
                  <c:v>2.3177151187127529E-2</c:v>
                </c:pt>
                <c:pt idx="7">
                  <c:v>2.4631686654361516E-2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DD-4A40-BF82-857CB92B310E}"/>
            </c:ext>
          </c:extLst>
        </c:ser>
        <c:ser>
          <c:idx val="1"/>
          <c:order val="1"/>
          <c:tx>
            <c:strRef>
              <c:f>'PBB-Total TR'!$G$4</c:f>
              <c:strCache>
                <c:ptCount val="1"/>
                <c:pt idx="0">
                  <c:v>% Ndaj Total Të Ardhura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'PBB-Total TR'!$B$5:$B$12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'PBB-Total TR'!$G$5:$G$12</c:f>
              <c:numCache>
                <c:formatCode>0.0%</c:formatCode>
                <c:ptCount val="8"/>
                <c:pt idx="0">
                  <c:v>7.1783790526297464E-2</c:v>
                </c:pt>
                <c:pt idx="1">
                  <c:v>7.5417370815907034E-2</c:v>
                </c:pt>
                <c:pt idx="2">
                  <c:v>7.3657189361962624E-2</c:v>
                </c:pt>
                <c:pt idx="3">
                  <c:v>7.870648577383707E-2</c:v>
                </c:pt>
                <c:pt idx="4">
                  <c:v>9.4982988318371278E-2</c:v>
                </c:pt>
                <c:pt idx="5">
                  <c:v>7.273098232388131E-2</c:v>
                </c:pt>
                <c:pt idx="6">
                  <c:v>9.0478268005281706E-2</c:v>
                </c:pt>
                <c:pt idx="7">
                  <c:v>9.443887968742809E-2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D-4A40-BF82-857CB92B3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23983"/>
        <c:axId val="185604783"/>
      </c:lineChart>
      <c:catAx>
        <c:axId val="185623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604783"/>
        <c:crosses val="autoZero"/>
        <c:auto val="1"/>
        <c:lblAlgn val="ctr"/>
        <c:lblOffset val="100"/>
        <c:noMultiLvlLbl val="0"/>
      </c:catAx>
      <c:valAx>
        <c:axId val="185604783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623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'TAP Realizimi'!$B$27</c:f>
              <c:strCache>
                <c:ptCount val="1"/>
                <c:pt idx="0">
                  <c:v>Fakt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'TAP Realizimi'!$C$26:$J$26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Realizimi'!$C$27:$J$27</c:f>
              <c:numCache>
                <c:formatCode>#\ ##0.0</c:formatCode>
                <c:ptCount val="8"/>
                <c:pt idx="0">
                  <c:v>29.752124999999999</c:v>
                </c:pt>
                <c:pt idx="1">
                  <c:v>31.501379</c:v>
                </c:pt>
                <c:pt idx="2">
                  <c:v>32.144053999999997</c:v>
                </c:pt>
                <c:pt idx="3">
                  <c:v>36.575099000000002</c:v>
                </c:pt>
                <c:pt idx="4">
                  <c:v>46.226036999999998</c:v>
                </c:pt>
                <c:pt idx="5">
                  <c:v>37.069156</c:v>
                </c:pt>
                <c:pt idx="6">
                  <c:v>43.801087000000003</c:v>
                </c:pt>
                <c:pt idx="7">
                  <c:v>50.695819999999998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E-4ED0-AACE-1FDE1A0824C7}"/>
            </c:ext>
          </c:extLst>
        </c:ser>
        <c:ser>
          <c:idx val="1"/>
          <c:order val="1"/>
          <c:tx>
            <c:strRef>
              <c:f>'TAP Realizimi'!$B$28</c:f>
              <c:strCache>
                <c:ptCount val="1"/>
                <c:pt idx="0">
                  <c:v>Plan përfundimtar</c:v>
                </c:pt>
              </c:strCache>
            </c:strRef>
          </c:tx>
          <c:spPr>
            <a:solidFill>
              <a:srgbClr val="4A9CB6"/>
            </a:solidFill>
            <a:ln>
              <a:noFill/>
            </a:ln>
            <a:effectLst/>
          </c:spPr>
          <c:invertIfNegative val="0"/>
          <c:cat>
            <c:numRef>
              <c:f>'TAP Realizimi'!$C$26:$J$26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Realizimi'!$C$28:$J$28</c:f>
              <c:numCache>
                <c:formatCode>#\ ##0.0</c:formatCode>
                <c:ptCount val="8"/>
                <c:pt idx="0">
                  <c:v>31.8</c:v>
                </c:pt>
                <c:pt idx="1">
                  <c:v>32.073</c:v>
                </c:pt>
                <c:pt idx="2">
                  <c:v>36.200000000000003</c:v>
                </c:pt>
                <c:pt idx="3">
                  <c:v>36.799999999999997</c:v>
                </c:pt>
                <c:pt idx="4">
                  <c:v>41.9</c:v>
                </c:pt>
                <c:pt idx="5">
                  <c:v>41.080001000000003</c:v>
                </c:pt>
                <c:pt idx="6">
                  <c:v>37.069156</c:v>
                </c:pt>
                <c:pt idx="7">
                  <c:v>43.801087000000003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E-4ED0-AACE-1FDE1A082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472634111"/>
        <c:axId val="1472636991"/>
      </c:barChart>
      <c:lineChart>
        <c:grouping val="standard"/>
        <c:varyColors val="0"/>
        <c:ser>
          <c:idx val="2"/>
          <c:order val="2"/>
          <c:tx>
            <c:strRef>
              <c:f>'TAP Realizimi'!$B$29</c:f>
              <c:strCache>
                <c:ptCount val="1"/>
                <c:pt idx="0">
                  <c:v>Realizimi me planin përfundimtar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'TAP Realizimi'!$C$26:$J$26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Realizimi'!$C$29:$J$29</c:f>
              <c:numCache>
                <c:formatCode>0.0%</c:formatCode>
                <c:ptCount val="8"/>
                <c:pt idx="0">
                  <c:v>0.93560141509434003</c:v>
                </c:pt>
                <c:pt idx="1">
                  <c:v>0.98217750132510206</c:v>
                </c:pt>
                <c:pt idx="2">
                  <c:v>0.88795729281767943</c:v>
                </c:pt>
                <c:pt idx="3">
                  <c:v>0.99388855978260882</c:v>
                </c:pt>
                <c:pt idx="4">
                  <c:v>1.103246706443914</c:v>
                </c:pt>
                <c:pt idx="5">
                  <c:v>0.90236502185090006</c:v>
                </c:pt>
                <c:pt idx="6">
                  <c:v>1.1816046472706312</c:v>
                </c:pt>
                <c:pt idx="7">
                  <c:v>1.1574100889322676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8E-4ED0-AACE-1FDE1A082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302575"/>
        <c:axId val="1466301135"/>
      </c:lineChart>
      <c:catAx>
        <c:axId val="147263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72636991"/>
        <c:crosses val="autoZero"/>
        <c:auto val="1"/>
        <c:lblAlgn val="ctr"/>
        <c:lblOffset val="100"/>
        <c:noMultiLvlLbl val="0"/>
      </c:catAx>
      <c:valAx>
        <c:axId val="147263699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72634111"/>
        <c:crosses val="autoZero"/>
        <c:crossBetween val="between"/>
      </c:valAx>
      <c:valAx>
        <c:axId val="1466301135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6302575"/>
        <c:crosses val="max"/>
        <c:crossBetween val="between"/>
      </c:valAx>
      <c:catAx>
        <c:axId val="14663025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63011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'TAP Realizimi'!$B$27</c:f>
              <c:strCache>
                <c:ptCount val="1"/>
                <c:pt idx="0">
                  <c:v>Fakt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'TAP Realizimi'!$C$26:$J$26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Realizimi'!$C$27:$J$27</c:f>
              <c:numCache>
                <c:formatCode>#\ ##0.0</c:formatCode>
                <c:ptCount val="8"/>
                <c:pt idx="0">
                  <c:v>29.752124999999999</c:v>
                </c:pt>
                <c:pt idx="1">
                  <c:v>31.501379</c:v>
                </c:pt>
                <c:pt idx="2">
                  <c:v>32.144053999999997</c:v>
                </c:pt>
                <c:pt idx="3">
                  <c:v>36.575099000000002</c:v>
                </c:pt>
                <c:pt idx="4">
                  <c:v>46.226036999999998</c:v>
                </c:pt>
                <c:pt idx="5">
                  <c:v>37.069156</c:v>
                </c:pt>
                <c:pt idx="6">
                  <c:v>43.801087000000003</c:v>
                </c:pt>
                <c:pt idx="7">
                  <c:v>50.695819999999998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1-4DD8-814D-13B621E50A6C}"/>
            </c:ext>
          </c:extLst>
        </c:ser>
        <c:ser>
          <c:idx val="1"/>
          <c:order val="1"/>
          <c:tx>
            <c:strRef>
              <c:f>'TAP Realizimi'!$B$31</c:f>
              <c:strCache>
                <c:ptCount val="1"/>
                <c:pt idx="0">
                  <c:v>Plan Fillestar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'TAP Realizimi'!$C$26:$J$26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Realizimi'!$C$31:$J$31</c:f>
              <c:numCache>
                <c:formatCode>0.0</c:formatCode>
                <c:ptCount val="8"/>
                <c:pt idx="0">
                  <c:v>35.317149999999998</c:v>
                </c:pt>
                <c:pt idx="1">
                  <c:v>32.073</c:v>
                </c:pt>
                <c:pt idx="2">
                  <c:v>36.200000000000003</c:v>
                </c:pt>
                <c:pt idx="3">
                  <c:v>37.299999999999997</c:v>
                </c:pt>
                <c:pt idx="4">
                  <c:v>41.9</c:v>
                </c:pt>
                <c:pt idx="5">
                  <c:v>47.5</c:v>
                </c:pt>
                <c:pt idx="6">
                  <c:v>41</c:v>
                </c:pt>
                <c:pt idx="7">
                  <c:v>45.161000000000001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1-4DD8-814D-13B621E50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8743711"/>
        <c:axId val="38760031"/>
      </c:barChart>
      <c:lineChart>
        <c:grouping val="standard"/>
        <c:varyColors val="0"/>
        <c:ser>
          <c:idx val="2"/>
          <c:order val="2"/>
          <c:tx>
            <c:strRef>
              <c:f>'TAP Realizimi'!$B$32</c:f>
              <c:strCache>
                <c:ptCount val="1"/>
                <c:pt idx="0">
                  <c:v>Realizimi krahasuar me Planin Fillestar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'TAP Realizimi'!$C$26:$J$26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Realizimi'!$C$32:$J$32</c:f>
              <c:numCache>
                <c:formatCode>0.0%</c:formatCode>
                <c:ptCount val="8"/>
                <c:pt idx="0">
                  <c:v>0.84242712110122142</c:v>
                </c:pt>
                <c:pt idx="1">
                  <c:v>0.98217750132510206</c:v>
                </c:pt>
                <c:pt idx="2">
                  <c:v>0.88795729281767943</c:v>
                </c:pt>
                <c:pt idx="3">
                  <c:v>0.98056565683646124</c:v>
                </c:pt>
                <c:pt idx="4">
                  <c:v>1.103246706443914</c:v>
                </c:pt>
                <c:pt idx="5">
                  <c:v>0.78040328421052629</c:v>
                </c:pt>
                <c:pt idx="6">
                  <c:v>1.0683191951219513</c:v>
                </c:pt>
                <c:pt idx="7">
                  <c:v>1.122557516441177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31-4DD8-814D-13B621E50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0431"/>
        <c:axId val="38748511"/>
      </c:lineChart>
      <c:catAx>
        <c:axId val="3874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760031"/>
        <c:crosses val="autoZero"/>
        <c:auto val="1"/>
        <c:lblAlgn val="ctr"/>
        <c:lblOffset val="100"/>
        <c:noMultiLvlLbl val="0"/>
      </c:catAx>
      <c:valAx>
        <c:axId val="3876003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743711"/>
        <c:crosses val="autoZero"/>
        <c:crossBetween val="between"/>
      </c:valAx>
      <c:valAx>
        <c:axId val="38748511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750431"/>
        <c:crosses val="max"/>
        <c:crossBetween val="between"/>
      </c:valAx>
      <c:catAx>
        <c:axId val="387504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748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'TAP Realizimi'!$B$27</c:f>
              <c:strCache>
                <c:ptCount val="1"/>
                <c:pt idx="0">
                  <c:v>Fakt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'TAP Realizimi'!$C$26:$J$26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Realizimi'!$C$27:$J$27</c:f>
              <c:numCache>
                <c:formatCode>#\ ##0.0</c:formatCode>
                <c:ptCount val="8"/>
                <c:pt idx="0">
                  <c:v>29.752124999999999</c:v>
                </c:pt>
                <c:pt idx="1">
                  <c:v>31.501379</c:v>
                </c:pt>
                <c:pt idx="2">
                  <c:v>32.144053999999997</c:v>
                </c:pt>
                <c:pt idx="3">
                  <c:v>36.575099000000002</c:v>
                </c:pt>
                <c:pt idx="4">
                  <c:v>46.226036999999998</c:v>
                </c:pt>
                <c:pt idx="5">
                  <c:v>37.069156</c:v>
                </c:pt>
                <c:pt idx="6">
                  <c:v>43.801087000000003</c:v>
                </c:pt>
                <c:pt idx="7">
                  <c:v>50.695819999999998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8-4BD3-8D7D-D2D0C20AAD0E}"/>
            </c:ext>
          </c:extLst>
        </c:ser>
        <c:ser>
          <c:idx val="1"/>
          <c:order val="1"/>
          <c:tx>
            <c:strRef>
              <c:f>'TAP Realizimi'!$B$28</c:f>
              <c:strCache>
                <c:ptCount val="1"/>
                <c:pt idx="0">
                  <c:v>Plan përfundimtar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'TAP Realizimi'!$C$26:$J$26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Realizimi'!$C$28:$J$28</c:f>
              <c:numCache>
                <c:formatCode>#\ ##0.0</c:formatCode>
                <c:ptCount val="8"/>
                <c:pt idx="0">
                  <c:v>31.8</c:v>
                </c:pt>
                <c:pt idx="1">
                  <c:v>32.073</c:v>
                </c:pt>
                <c:pt idx="2">
                  <c:v>36.200000000000003</c:v>
                </c:pt>
                <c:pt idx="3">
                  <c:v>36.799999999999997</c:v>
                </c:pt>
                <c:pt idx="4">
                  <c:v>41.9</c:v>
                </c:pt>
                <c:pt idx="5">
                  <c:v>41.080001000000003</c:v>
                </c:pt>
                <c:pt idx="6">
                  <c:v>37.069156</c:v>
                </c:pt>
                <c:pt idx="7">
                  <c:v>43.801087000000003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8-4BD3-8D7D-D2D0C20AAD0E}"/>
            </c:ext>
          </c:extLst>
        </c:ser>
        <c:ser>
          <c:idx val="3"/>
          <c:order val="3"/>
          <c:tx>
            <c:strRef>
              <c:f>'TAP Realizimi'!$B$31</c:f>
              <c:strCache>
                <c:ptCount val="1"/>
                <c:pt idx="0">
                  <c:v>Plan Fillestar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'TAP Realizimi'!$C$26:$J$26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Realizimi'!$C$31:$J$31</c:f>
              <c:numCache>
                <c:formatCode>0.0</c:formatCode>
                <c:ptCount val="8"/>
                <c:pt idx="0">
                  <c:v>35.317149999999998</c:v>
                </c:pt>
                <c:pt idx="1">
                  <c:v>32.073</c:v>
                </c:pt>
                <c:pt idx="2">
                  <c:v>36.200000000000003</c:v>
                </c:pt>
                <c:pt idx="3">
                  <c:v>37.299999999999997</c:v>
                </c:pt>
                <c:pt idx="4">
                  <c:v>41.9</c:v>
                </c:pt>
                <c:pt idx="5">
                  <c:v>47.5</c:v>
                </c:pt>
                <c:pt idx="6">
                  <c:v>41</c:v>
                </c:pt>
                <c:pt idx="7">
                  <c:v>45.161000000000001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88-4BD3-8D7D-D2D0C20AA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8744191"/>
        <c:axId val="38744671"/>
      </c:barChart>
      <c:lineChart>
        <c:grouping val="standard"/>
        <c:varyColors val="0"/>
        <c:ser>
          <c:idx val="2"/>
          <c:order val="2"/>
          <c:tx>
            <c:strRef>
              <c:f>'TAP Realizimi'!$B$29</c:f>
              <c:strCache>
                <c:ptCount val="1"/>
                <c:pt idx="0">
                  <c:v>Realizimi me planin përfundimtar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38100">
                <a:solidFill>
                  <a:srgbClr val="92D050"/>
                </a:solidFill>
              </a:ln>
              <a:effectLst/>
            </c:spPr>
          </c:marker>
          <c:cat>
            <c:numRef>
              <c:f>'TAP Realizimi'!$C$26:$J$26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Realizimi'!$C$29:$J$29</c:f>
              <c:numCache>
                <c:formatCode>0.0%</c:formatCode>
                <c:ptCount val="8"/>
                <c:pt idx="0">
                  <c:v>0.93560141509434003</c:v>
                </c:pt>
                <c:pt idx="1">
                  <c:v>0.98217750132510206</c:v>
                </c:pt>
                <c:pt idx="2">
                  <c:v>0.88795729281767943</c:v>
                </c:pt>
                <c:pt idx="3">
                  <c:v>0.99388855978260882</c:v>
                </c:pt>
                <c:pt idx="4">
                  <c:v>1.103246706443914</c:v>
                </c:pt>
                <c:pt idx="5">
                  <c:v>0.90236502185090006</c:v>
                </c:pt>
                <c:pt idx="6">
                  <c:v>1.1816046472706312</c:v>
                </c:pt>
                <c:pt idx="7">
                  <c:v>1.1574100889322676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88-4BD3-8D7D-D2D0C20AAD0E}"/>
            </c:ext>
          </c:extLst>
        </c:ser>
        <c:ser>
          <c:idx val="4"/>
          <c:order val="4"/>
          <c:tx>
            <c:strRef>
              <c:f>'TAP Realizimi'!$B$32</c:f>
              <c:strCache>
                <c:ptCount val="1"/>
                <c:pt idx="0">
                  <c:v>Realizimi krahasuar me Planin Fillestar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'TAP Realizimi'!$C$26:$J$26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'TAP Realizimi'!$C$32:$J$32</c:f>
              <c:numCache>
                <c:formatCode>0.0%</c:formatCode>
                <c:ptCount val="8"/>
                <c:pt idx="0">
                  <c:v>0.84242712110122142</c:v>
                </c:pt>
                <c:pt idx="1">
                  <c:v>0.98217750132510206</c:v>
                </c:pt>
                <c:pt idx="2">
                  <c:v>0.88795729281767943</c:v>
                </c:pt>
                <c:pt idx="3">
                  <c:v>0.98056565683646124</c:v>
                </c:pt>
                <c:pt idx="4">
                  <c:v>1.103246706443914</c:v>
                </c:pt>
                <c:pt idx="5">
                  <c:v>0.78040328421052629</c:v>
                </c:pt>
                <c:pt idx="6">
                  <c:v>1.0683191951219513</c:v>
                </c:pt>
                <c:pt idx="7">
                  <c:v>1.122557516441177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88-4BD3-8D7D-D2D0C20AA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6191"/>
        <c:axId val="38749471"/>
      </c:lineChart>
      <c:catAx>
        <c:axId val="3874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744671"/>
        <c:crosses val="autoZero"/>
        <c:auto val="1"/>
        <c:lblAlgn val="ctr"/>
        <c:lblOffset val="100"/>
        <c:noMultiLvlLbl val="0"/>
      </c:catAx>
      <c:valAx>
        <c:axId val="3874467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744191"/>
        <c:crosses val="autoZero"/>
        <c:crossBetween val="between"/>
      </c:valAx>
      <c:valAx>
        <c:axId val="38749471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756191"/>
        <c:crosses val="max"/>
        <c:crossBetween val="between"/>
      </c:valAx>
      <c:catAx>
        <c:axId val="387561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7494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6906057162506688E-2"/>
          <c:y val="1.7301038062283738E-2"/>
          <c:w val="0.94324690989880111"/>
          <c:h val="0.13718338192155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9CB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88-47B3-B94D-ACDB45CC805E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88-47B3-B94D-ACDB45CC805E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F88-47B3-B94D-ACDB45CC805E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F88-47B3-B94D-ACDB45CC805E}"/>
              </c:ext>
            </c:extLst>
          </c:dPt>
          <c:dPt>
            <c:idx val="4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F88-47B3-B94D-ACDB45CC805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F88-47B3-B94D-ACDB45CC805E}"/>
              </c:ext>
            </c:extLst>
          </c:dPt>
          <c:dPt>
            <c:idx val="6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F88-47B3-B94D-ACDB45CC805E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88-47B3-B94D-ACDB45CC805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F88-47B3-B94D-ACDB45CC805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88-47B3-B94D-ACDB45CC805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F88-47B3-B94D-ACDB45CC805E}"/>
              </c:ext>
            </c:extLst>
          </c:dPt>
          <c:dLbls>
            <c:dLbl>
              <c:idx val="0"/>
              <c:layout>
                <c:manualLayout>
                  <c:x val="0.1127517354723183"/>
                  <c:y val="-0.2144831393961589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8-47B3-B94D-ACDB45CC805E}"/>
                </c:ext>
              </c:extLst>
            </c:dLbl>
            <c:dLbl>
              <c:idx val="1"/>
              <c:layout>
                <c:manualLayout>
                  <c:x val="-1.6939798439416291E-2"/>
                  <c:y val="-6.225393700787531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1012461059187"/>
                      <c:h val="0.126691470648621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88-47B3-B94D-ACDB45CC805E}"/>
                </c:ext>
              </c:extLst>
            </c:dLbl>
            <c:dLbl>
              <c:idx val="2"/>
              <c:layout>
                <c:manualLayout>
                  <c:x val="3.0387835267769867E-2"/>
                  <c:y val="7.75119277992793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66900311526481"/>
                      <c:h val="7.92811839323467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F88-47B3-B94D-ACDB45CC805E}"/>
                </c:ext>
              </c:extLst>
            </c:dLbl>
            <c:dLbl>
              <c:idx val="3"/>
              <c:layout>
                <c:manualLayout>
                  <c:x val="-5.2088776713294586E-2"/>
                  <c:y val="0.1769472340851460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6838006230531"/>
                      <c:h val="0.126691470648621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F88-47B3-B94D-ACDB45CC805E}"/>
                </c:ext>
              </c:extLst>
            </c:dLbl>
            <c:dLbl>
              <c:idx val="4"/>
              <c:layout>
                <c:manualLayout>
                  <c:x val="-3.098342250108127E-2"/>
                  <c:y val="0.2481144901908447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43847352024922"/>
                      <c:h val="0.126691470648621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F88-47B3-B94D-ACDB45CC805E}"/>
                </c:ext>
              </c:extLst>
            </c:dLbl>
            <c:dLbl>
              <c:idx val="5"/>
              <c:layout>
                <c:manualLayout>
                  <c:x val="-9.1021311387995241E-2"/>
                  <c:y val="0.2460123893411627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8-47B3-B94D-ACDB45CC805E}"/>
                </c:ext>
              </c:extLst>
            </c:dLbl>
            <c:dLbl>
              <c:idx val="6"/>
              <c:layout>
                <c:manualLayout>
                  <c:x val="-5.3979417199189722E-2"/>
                  <c:y val="0.1773187459693411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85885426849861"/>
                      <c:h val="0.126691578806886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F88-47B3-B94D-ACDB45CC805E}"/>
                </c:ext>
              </c:extLst>
            </c:dLbl>
            <c:dLbl>
              <c:idx val="7"/>
              <c:layout>
                <c:manualLayout>
                  <c:x val="-4.3867495541612601E-2"/>
                  <c:y val="7.85002113083322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16834041343024"/>
                      <c:h val="9.8442991236264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F88-47B3-B94D-ACDB45CC805E}"/>
                </c:ext>
              </c:extLst>
            </c:dLbl>
            <c:dLbl>
              <c:idx val="8"/>
              <c:layout>
                <c:manualLayout>
                  <c:x val="-9.5242856211822283E-2"/>
                  <c:y val="-4.976728279727738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43978362749802"/>
                      <c:h val="0.116233206548333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F88-47B3-B94D-ACDB45CC805E}"/>
                </c:ext>
              </c:extLst>
            </c:dLbl>
            <c:dLbl>
              <c:idx val="9"/>
              <c:layout>
                <c:manualLayout>
                  <c:x val="-0.12793379665013657"/>
                  <c:y val="-0.1350574425018906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16057304349373"/>
                      <c:h val="8.8170903954802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F88-47B3-B94D-ACDB45CC805E}"/>
                </c:ext>
              </c:extLst>
            </c:dLbl>
            <c:dLbl>
              <c:idx val="10"/>
              <c:layout>
                <c:manualLayout>
                  <c:x val="0.2470654627539503"/>
                  <c:y val="-0.197174585168379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00290017359568"/>
                      <c:h val="8.8007974109168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8F88-47B3-B94D-ACDB45CC80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'Kategori 2022'!$B$5:$B$15</c:f>
              <c:strCache>
                <c:ptCount val="11"/>
                <c:pt idx="0">
                  <c:v>Pagë nga listepagesa</c:v>
                </c:pt>
                <c:pt idx="1">
                  <c:v>Shitja e pasurisë së paluajteshme</c:v>
                </c:pt>
                <c:pt idx="2">
                  <c:v>Të Ardhurat nga Qeratë</c:v>
                </c:pt>
                <c:pt idx="3">
                  <c:v>Të ardhurat nga Dividendët dhe Aksionet</c:v>
                </c:pt>
                <c:pt idx="4">
                  <c:v>Të tjera Tatime mbi të Ardhurat të Burim</c:v>
                </c:pt>
                <c:pt idx="5">
                  <c:v>Të Ardhurat nga Interesat</c:v>
                </c:pt>
                <c:pt idx="6">
                  <c:v>Deklaratën Individuale Vjetore të të ardhurave</c:v>
                </c:pt>
                <c:pt idx="7">
                  <c:v>Të Drejtën e Autorit dhe Pronësisë Intelektuale</c:v>
                </c:pt>
                <c:pt idx="8">
                  <c:v>Fituesit e Lodrave te Fatit</c:v>
                </c:pt>
                <c:pt idx="9">
                  <c:v>Trashëgiminë dhe dhurimin</c:v>
                </c:pt>
                <c:pt idx="10">
                  <c:v>A.Personale Biznesi Vogël me xhiro 2-8 mln lekë</c:v>
                </c:pt>
              </c:strCache>
            </c:strRef>
          </c:cat>
          <c:val>
            <c:numRef>
              <c:f>'Kategori 2022'!$C$5:$C$15</c:f>
              <c:numCache>
                <c:formatCode>#,##0</c:formatCode>
                <c:ptCount val="11"/>
                <c:pt idx="0">
                  <c:v>28277.584999999999</c:v>
                </c:pt>
                <c:pt idx="1">
                  <c:v>7063.3</c:v>
                </c:pt>
                <c:pt idx="2">
                  <c:v>4625.4290000000001</c:v>
                </c:pt>
                <c:pt idx="3">
                  <c:v>4242.7470000000003</c:v>
                </c:pt>
                <c:pt idx="4">
                  <c:v>2778.7130000000002</c:v>
                </c:pt>
                <c:pt idx="5">
                  <c:v>2198.3000000000002</c:v>
                </c:pt>
                <c:pt idx="6">
                  <c:v>1039.788</c:v>
                </c:pt>
                <c:pt idx="7">
                  <c:v>344.59500000000003</c:v>
                </c:pt>
                <c:pt idx="8">
                  <c:v>83.938000000000002</c:v>
                </c:pt>
                <c:pt idx="9">
                  <c:v>39.878999999999998</c:v>
                </c:pt>
                <c:pt idx="10">
                  <c:v>1.546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8-47B3-B94D-ACDB45CC8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4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6D7-4B89-861C-79E31D62057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D7-4B89-861C-79E31D6205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6D7-4B89-861C-79E31D620579}"/>
              </c:ext>
            </c:extLst>
          </c:dPt>
          <c:dPt>
            <c:idx val="4"/>
            <c:invertIfNegative val="0"/>
            <c:bubble3D val="0"/>
            <c:spPr>
              <a:solidFill>
                <a:srgbClr val="4A9CB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D7-4B89-861C-79E31D620579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D7-4B89-861C-79E31D620579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6D7-4B89-861C-79E31D620579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D7-4B89-861C-79E31D62057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B891FA5-6E34-4F38-A267-23AF204959A3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4849F55-F275-4655-954D-802720823C68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6D7-4B89-861C-79E31D6205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C26DF05-1E9A-4B03-AD50-BA614114306F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CAEA20A-266A-48B5-B639-EAB4DD22EA42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6D7-4B89-861C-79E31D62057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6A2E93D-4368-4D93-B1E2-83E160F5D96B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BC2630F-6653-4943-B04C-04E080722695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6D7-4B89-861C-79E31D62057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3446C5D-74D7-4C75-9D5A-38DB873F0C43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91F935B-DF5A-4C57-806E-88393B8B25D0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6D7-4B89-861C-79E31D62057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4D72C19-B989-41AE-B586-8BF594339928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FFEEE15-6F3F-406E-AC5D-08419A8871E8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6D7-4B89-861C-79E31D62057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DF99A5F-7003-4FA7-B384-30D1FD77096C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13039DF-914D-4CD2-8958-6996FF3644F4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6D7-4B89-861C-79E31D62057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7D23CFD-B36B-4889-AD3A-1D45D097E6E9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1D6D421-35A6-40E5-82AD-06229A5689C1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6D7-4B89-861C-79E31D620579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90B341-14C2-4DE8-8B46-52E28E0D22F5}" type="CELLRANGE">
                      <a:rPr lang="en-US">
                        <a:solidFill>
                          <a:srgbClr val="FF0000"/>
                        </a:solidFill>
                      </a:rPr>
                      <a:pPr algn="ctr" rtl="0"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D7B69151-8E2B-47E3-8686-59587964F403}" type="VALUE">
                      <a:rPr lang="en-US" baseline="0"/>
                      <a:pPr algn="ctr" rtl="0">
                        <a:defRPr/>
                      </a:pPr>
                      <a:t>[VLERA]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6D7-4B89-861C-79E31D62057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C437A2-0929-40DF-9673-49D1E9D73C3B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23A5B04-A49F-4063-AC98-0F2EBFBDFC65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6D7-4B89-861C-79E31D62057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1EFB893-7FA7-46DD-92A6-873315CABFAB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9707C7DD-67B3-4237-A327-079B72005623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6D7-4B89-861C-79E31D62057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1E883E5-5377-474D-BD9F-A76514E6500B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5167B139-5A91-4443-9109-5624C0FFF451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6D7-4B89-861C-79E31D6205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'Kategori 2022'!$B$5:$B$15</c:f>
              <c:strCache>
                <c:ptCount val="11"/>
                <c:pt idx="0">
                  <c:v>Pagë nga listepagesa</c:v>
                </c:pt>
                <c:pt idx="1">
                  <c:v>Shitja e pasurisë së paluajteshme</c:v>
                </c:pt>
                <c:pt idx="2">
                  <c:v>Të Ardhurat nga Qeratë</c:v>
                </c:pt>
                <c:pt idx="3">
                  <c:v>Të ardhurat nga Dividendët dhe Aksionet</c:v>
                </c:pt>
                <c:pt idx="4">
                  <c:v>Të tjera Tatime mbi të Ardhurat të Burim</c:v>
                </c:pt>
                <c:pt idx="5">
                  <c:v>Të Ardhurat nga Interesat</c:v>
                </c:pt>
                <c:pt idx="6">
                  <c:v>Deklaratën Individuale Vjetore të të ardhurave</c:v>
                </c:pt>
                <c:pt idx="7">
                  <c:v>Të Drejtën e Autorit dhe Pronësisë Intelektuale</c:v>
                </c:pt>
                <c:pt idx="8">
                  <c:v>Fituesit e Lodrave te Fatit</c:v>
                </c:pt>
                <c:pt idx="9">
                  <c:v>Trashëgiminë dhe dhurimin</c:v>
                </c:pt>
                <c:pt idx="10">
                  <c:v>A.Personale Biznesi Vogël me xhiro 2-8 mln lekë</c:v>
                </c:pt>
              </c:strCache>
            </c:strRef>
          </c:cat>
          <c:val>
            <c:numRef>
              <c:f>'Kategori 2022'!$C$5:$C$15</c:f>
              <c:numCache>
                <c:formatCode>#,##0</c:formatCode>
                <c:ptCount val="11"/>
                <c:pt idx="0">
                  <c:v>28277.584999999999</c:v>
                </c:pt>
                <c:pt idx="1">
                  <c:v>7063.3</c:v>
                </c:pt>
                <c:pt idx="2">
                  <c:v>4625.4290000000001</c:v>
                </c:pt>
                <c:pt idx="3">
                  <c:v>4242.7470000000003</c:v>
                </c:pt>
                <c:pt idx="4">
                  <c:v>2778.7130000000002</c:v>
                </c:pt>
                <c:pt idx="5">
                  <c:v>2198.3000000000002</c:v>
                </c:pt>
                <c:pt idx="6">
                  <c:v>1039.788</c:v>
                </c:pt>
                <c:pt idx="7">
                  <c:v>344.59500000000003</c:v>
                </c:pt>
                <c:pt idx="8">
                  <c:v>83.938000000000002</c:v>
                </c:pt>
                <c:pt idx="9">
                  <c:v>39.878999999999998</c:v>
                </c:pt>
                <c:pt idx="10">
                  <c:v>1.546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'Kategori 2022'!$D$5:$D$15</c15:f>
                <c15:dlblRangeCache>
                  <c:ptCount val="11"/>
                  <c:pt idx="0">
                    <c:v>55,8%</c:v>
                  </c:pt>
                  <c:pt idx="1">
                    <c:v>13,9%</c:v>
                  </c:pt>
                  <c:pt idx="2">
                    <c:v>9,1%</c:v>
                  </c:pt>
                  <c:pt idx="3">
                    <c:v>8,4%</c:v>
                  </c:pt>
                  <c:pt idx="4">
                    <c:v>5,5%</c:v>
                  </c:pt>
                  <c:pt idx="5">
                    <c:v>4,3%</c:v>
                  </c:pt>
                  <c:pt idx="6">
                    <c:v>2,1%</c:v>
                  </c:pt>
                  <c:pt idx="7">
                    <c:v>0,7%</c:v>
                  </c:pt>
                  <c:pt idx="8">
                    <c:v>0,2%</c:v>
                  </c:pt>
                  <c:pt idx="9">
                    <c:v>0,1%</c:v>
                  </c:pt>
                  <c:pt idx="10">
                    <c:v>0,0%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6D7-4B89-861C-79E31D62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4150559"/>
        <c:axId val="2104146239"/>
      </c:barChart>
      <c:catAx>
        <c:axId val="210415055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104146239"/>
        <c:crosses val="autoZero"/>
        <c:auto val="1"/>
        <c:lblAlgn val="ctr"/>
        <c:lblOffset val="100"/>
        <c:noMultiLvlLbl val="0"/>
      </c:catAx>
      <c:valAx>
        <c:axId val="2104146239"/>
        <c:scaling>
          <c:orientation val="minMax"/>
          <c:max val="38000"/>
        </c:scaling>
        <c:delete val="1"/>
        <c:axPos val="t"/>
        <c:numFmt formatCode="#,##0" sourceLinked="1"/>
        <c:majorTickMark val="out"/>
        <c:minorTickMark val="none"/>
        <c:tickLblPos val="nextTo"/>
        <c:crossAx val="2104150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AF-498F-85B2-0421F86A0B0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AF-498F-85B2-0421F86A0B0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AF-498F-85B2-0421F86A0B06}"/>
              </c:ext>
            </c:extLst>
          </c:dPt>
          <c:dPt>
            <c:idx val="4"/>
            <c:invertIfNegative val="0"/>
            <c:bubble3D val="0"/>
            <c:spPr>
              <a:solidFill>
                <a:srgbClr val="4A9CB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AF-498F-85B2-0421F86A0B06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3AF-498F-85B2-0421F86A0B06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3AF-498F-85B2-0421F86A0B06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3AF-498F-85B2-0421F86A0B0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B891FA5-6E34-4F38-A267-23AF204959A3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4849F55-F275-4655-954D-802720823C68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3AF-498F-85B2-0421F86A0B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C26DF05-1E9A-4B03-AD50-BA614114306F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CAEA20A-266A-48B5-B639-EAB4DD22EA42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3AF-498F-85B2-0421F86A0B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6A2E93D-4368-4D93-B1E2-83E160F5D96B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BC2630F-6653-4943-B04C-04E080722695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3AF-498F-85B2-0421F86A0B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3446C5D-74D7-4C75-9D5A-38DB873F0C43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91F935B-DF5A-4C57-806E-88393B8B25D0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3AF-498F-85B2-0421F86A0B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4D72C19-B989-41AE-B586-8BF594339928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FFEEE15-6F3F-406E-AC5D-08419A8871E8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3AF-498F-85B2-0421F86A0B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DF99A5F-7003-4FA7-B384-30D1FD77096C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13039DF-914D-4CD2-8958-6996FF3644F4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3AF-498F-85B2-0421F86A0B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7D23CFD-B36B-4889-AD3A-1D45D097E6E9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1D6D421-35A6-40E5-82AD-06229A5689C1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3AF-498F-85B2-0421F86A0B06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90B341-14C2-4DE8-8B46-52E28E0D22F5}" type="CELLRANGE">
                      <a:rPr lang="en-US">
                        <a:solidFill>
                          <a:srgbClr val="FF0000"/>
                        </a:solidFill>
                      </a:rPr>
                      <a:pPr algn="ctr" rtl="0"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D7B69151-8E2B-47E3-8686-59587964F403}" type="VALUE">
                      <a:rPr lang="en-US" baseline="0"/>
                      <a:pPr algn="ctr" rtl="0">
                        <a:defRPr/>
                      </a:pPr>
                      <a:t>[VLERA]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3AF-498F-85B2-0421F86A0B0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C437A2-0929-40DF-9673-49D1E9D73C3B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23A5B04-A49F-4063-AC98-0F2EBFBDFC65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3AF-498F-85B2-0421F86A0B0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1EFB893-7FA7-46DD-92A6-873315CABFAB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9707C7DD-67B3-4237-A327-079B72005623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3AF-498F-85B2-0421F86A0B0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1E883E5-5377-474D-BD9F-A76514E6500B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5167B139-5A91-4443-9109-5624C0FFF451}" type="VALUE">
                      <a:rPr lang="en-US" baseline="0"/>
                      <a:pPr/>
                      <a:t>[VLERA]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3AF-498F-85B2-0421F86A0B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'2019-2022'!$B$5:$B$15</c:f>
              <c:strCache>
                <c:ptCount val="11"/>
                <c:pt idx="0">
                  <c:v>Tatimi mbi pagë nga listepagesa</c:v>
                </c:pt>
                <c:pt idx="1">
                  <c:v>Tatimi mbi të ardhurat nga Dividendët dhe Aksionet</c:v>
                </c:pt>
                <c:pt idx="2">
                  <c:v>Tatim, shitja e pasurisë së paluajteshme</c:v>
                </c:pt>
                <c:pt idx="3">
                  <c:v>Tatim mbi të Ardhurat nga Qeratë</c:v>
                </c:pt>
                <c:pt idx="4">
                  <c:v>Të tjera Tatime mbi të Ardhurat të Burim</c:v>
                </c:pt>
                <c:pt idx="5">
                  <c:v>Tatim mbi të Ardhurat nga Interesat</c:v>
                </c:pt>
                <c:pt idx="6">
                  <c:v>Tatimi mbi Deklaratën Individuale Vjetore të të ardhurave</c:v>
                </c:pt>
                <c:pt idx="7">
                  <c:v>Tatim mbi të Drejtën e Autorit dhe Pronësisë Intelektuale</c:v>
                </c:pt>
                <c:pt idx="8">
                  <c:v>Tatim mbi Fituesit e Lodrave te Fatit</c:v>
                </c:pt>
                <c:pt idx="9">
                  <c:v>Tatim, trashëgimia dhe dhurimi</c:v>
                </c:pt>
                <c:pt idx="10">
                  <c:v>Tatim mbi A.Personale Biznesi Vogël me xhiro 2-8 mln lekë</c:v>
                </c:pt>
              </c:strCache>
            </c:strRef>
          </c:cat>
          <c:val>
            <c:numRef>
              <c:f>'2019-2022'!$C$5:$C$15</c:f>
              <c:numCache>
                <c:formatCode>#,##0</c:formatCode>
                <c:ptCount val="11"/>
                <c:pt idx="0">
                  <c:v>97808.857000000004</c:v>
                </c:pt>
                <c:pt idx="1">
                  <c:v>21262.352999999999</c:v>
                </c:pt>
                <c:pt idx="2">
                  <c:v>18061.79</c:v>
                </c:pt>
                <c:pt idx="3">
                  <c:v>16778.861000000001</c:v>
                </c:pt>
                <c:pt idx="4">
                  <c:v>10733.983</c:v>
                </c:pt>
                <c:pt idx="5">
                  <c:v>8577.6990000000005</c:v>
                </c:pt>
                <c:pt idx="6">
                  <c:v>2906.3159999999998</c:v>
                </c:pt>
                <c:pt idx="7">
                  <c:v>1184.93</c:v>
                </c:pt>
                <c:pt idx="8">
                  <c:v>249.14</c:v>
                </c:pt>
                <c:pt idx="9">
                  <c:v>218.85300000000001</c:v>
                </c:pt>
                <c:pt idx="10">
                  <c:v>9.3209999999999997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'2019-2022'!$D$5:$D$15</c15:f>
                <c15:dlblRangeCache>
                  <c:ptCount val="11"/>
                  <c:pt idx="0">
                    <c:v>55,0%</c:v>
                  </c:pt>
                  <c:pt idx="1">
                    <c:v>12,0%</c:v>
                  </c:pt>
                  <c:pt idx="2">
                    <c:v>10,2%</c:v>
                  </c:pt>
                  <c:pt idx="3">
                    <c:v>9,4%</c:v>
                  </c:pt>
                  <c:pt idx="4">
                    <c:v>6,0%</c:v>
                  </c:pt>
                  <c:pt idx="5">
                    <c:v>4,8%</c:v>
                  </c:pt>
                  <c:pt idx="6">
                    <c:v>1,6%</c:v>
                  </c:pt>
                  <c:pt idx="7">
                    <c:v>0,7%</c:v>
                  </c:pt>
                  <c:pt idx="8">
                    <c:v>0,1%</c:v>
                  </c:pt>
                  <c:pt idx="9">
                    <c:v>0,1%</c:v>
                  </c:pt>
                  <c:pt idx="10">
                    <c:v>0,0%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13AF-498F-85B2-0421F86A0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4150559"/>
        <c:axId val="2104146239"/>
      </c:barChart>
      <c:catAx>
        <c:axId val="210415055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104146239"/>
        <c:crosses val="autoZero"/>
        <c:auto val="1"/>
        <c:lblAlgn val="ctr"/>
        <c:lblOffset val="100"/>
        <c:noMultiLvlLbl val="0"/>
      </c:catAx>
      <c:valAx>
        <c:axId val="2104146239"/>
        <c:scaling>
          <c:orientation val="minMax"/>
          <c:max val="130000"/>
        </c:scaling>
        <c:delete val="1"/>
        <c:axPos val="t"/>
        <c:numFmt formatCode="#,##0" sourceLinked="1"/>
        <c:majorTickMark val="out"/>
        <c:minorTickMark val="none"/>
        <c:tickLblPos val="nextTo"/>
        <c:crossAx val="2104150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'2015-2022'!$B$5</c:f>
              <c:strCache>
                <c:ptCount val="1"/>
                <c:pt idx="0">
                  <c:v>Tatimi mbi pagë nga listepagesa</c:v>
                </c:pt>
              </c:strCache>
            </c:strRef>
          </c:tx>
          <c:spPr>
            <a:solidFill>
              <a:srgbClr val="4A9CB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'2015-2022'!$C$5:$J$5</c:f>
              <c:numCache>
                <c:formatCode>#\ ##0.0</c:formatCode>
                <c:ptCount val="8"/>
                <c:pt idx="0">
                  <c:v>16.111352</c:v>
                </c:pt>
                <c:pt idx="1">
                  <c:v>17.14432</c:v>
                </c:pt>
                <c:pt idx="2">
                  <c:v>19.360599000000001</c:v>
                </c:pt>
                <c:pt idx="3">
                  <c:v>20.955857000000002</c:v>
                </c:pt>
                <c:pt idx="4">
                  <c:v>22.279841999999999</c:v>
                </c:pt>
                <c:pt idx="5">
                  <c:v>21.904012000000002</c:v>
                </c:pt>
                <c:pt idx="6">
                  <c:v>25.347418000000001</c:v>
                </c:pt>
                <c:pt idx="7">
                  <c:v>28.277584999999998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F-4188-B79F-1BC34E48E918}"/>
            </c:ext>
          </c:extLst>
        </c:ser>
        <c:ser>
          <c:idx val="1"/>
          <c:order val="1"/>
          <c:tx>
            <c:strRef>
              <c:f>'2015-2022'!$B$6</c:f>
              <c:strCache>
                <c:ptCount val="1"/>
                <c:pt idx="0">
                  <c:v>Tatimi mbi të ardhurat nga Dividendët dhe Aksionet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'2015-2022'!$C$6:$J$6</c:f>
              <c:numCache>
                <c:formatCode>#\ ##0.0</c:formatCode>
                <c:ptCount val="8"/>
                <c:pt idx="0">
                  <c:v>2.6230669999999998</c:v>
                </c:pt>
                <c:pt idx="1">
                  <c:v>2.5679400000000001</c:v>
                </c:pt>
                <c:pt idx="2">
                  <c:v>3.0354730000000001</c:v>
                </c:pt>
                <c:pt idx="3">
                  <c:v>3.6895639999999998</c:v>
                </c:pt>
                <c:pt idx="4">
                  <c:v>11.061159</c:v>
                </c:pt>
                <c:pt idx="5">
                  <c:v>2.3206419999999999</c:v>
                </c:pt>
                <c:pt idx="6">
                  <c:v>3.6378050000000002</c:v>
                </c:pt>
                <c:pt idx="7">
                  <c:v>4.2427469999999996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F-4188-B79F-1BC34E48E918}"/>
            </c:ext>
          </c:extLst>
        </c:ser>
        <c:ser>
          <c:idx val="2"/>
          <c:order val="2"/>
          <c:tx>
            <c:strRef>
              <c:f>'2015-2022'!$B$7</c:f>
              <c:strCache>
                <c:ptCount val="1"/>
                <c:pt idx="0">
                  <c:v>Tatim mbi të Ardhurat nga Qeratë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'2015-2022'!$C$7:$J$7</c:f>
              <c:numCache>
                <c:formatCode>#\ ##0.0</c:formatCode>
                <c:ptCount val="8"/>
                <c:pt idx="0">
                  <c:v>2.8402790000000002</c:v>
                </c:pt>
                <c:pt idx="1">
                  <c:v>3.792754</c:v>
                </c:pt>
                <c:pt idx="2">
                  <c:v>3.7600310000000001</c:v>
                </c:pt>
                <c:pt idx="3">
                  <c:v>3.8760270000000001</c:v>
                </c:pt>
                <c:pt idx="4">
                  <c:v>4.0488429999999997</c:v>
                </c:pt>
                <c:pt idx="5">
                  <c:v>3.8290609999999998</c:v>
                </c:pt>
                <c:pt idx="6">
                  <c:v>4.2755280000000004</c:v>
                </c:pt>
                <c:pt idx="7">
                  <c:v>4.6254289999999996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F-4188-B79F-1BC34E48E918}"/>
            </c:ext>
          </c:extLst>
        </c:ser>
        <c:ser>
          <c:idx val="3"/>
          <c:order val="3"/>
          <c:tx>
            <c:strRef>
              <c:f>'2015-2022'!$B$8</c:f>
              <c:strCache>
                <c:ptCount val="1"/>
                <c:pt idx="0">
                  <c:v>Të tjera Tatime mbi të Ardhurat të Burim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'2015-2022'!$C$8:$J$8</c:f>
              <c:numCache>
                <c:formatCode>#\ ##0.0</c:formatCode>
                <c:ptCount val="8"/>
                <c:pt idx="0">
                  <c:v>4.819839</c:v>
                </c:pt>
                <c:pt idx="1">
                  <c:v>4.6522269999999999</c:v>
                </c:pt>
                <c:pt idx="2">
                  <c:v>3.2766639999999998</c:v>
                </c:pt>
                <c:pt idx="3">
                  <c:v>5.1992609999999999</c:v>
                </c:pt>
                <c:pt idx="4">
                  <c:v>2.9318279999999999</c:v>
                </c:pt>
                <c:pt idx="5">
                  <c:v>2.3991630000000002</c:v>
                </c:pt>
                <c:pt idx="6">
                  <c:v>2.624279</c:v>
                </c:pt>
                <c:pt idx="7">
                  <c:v>2.7787130000000002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CF-4188-B79F-1BC34E48E918}"/>
            </c:ext>
          </c:extLst>
        </c:ser>
        <c:ser>
          <c:idx val="4"/>
          <c:order val="4"/>
          <c:tx>
            <c:strRef>
              <c:f>'2015-2022'!$B$9</c:f>
              <c:strCache>
                <c:ptCount val="1"/>
                <c:pt idx="0">
                  <c:v>Tatim mbi të Ardhurat nga Interesat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'2015-2022'!$C$9:$J$9</c:f>
              <c:numCache>
                <c:formatCode>#\ ##0.0</c:formatCode>
                <c:ptCount val="8"/>
                <c:pt idx="0">
                  <c:v>2.836141</c:v>
                </c:pt>
                <c:pt idx="1">
                  <c:v>2.7787440000000001</c:v>
                </c:pt>
                <c:pt idx="2">
                  <c:v>2.1088070000000001</c:v>
                </c:pt>
                <c:pt idx="3">
                  <c:v>2.0906479999999998</c:v>
                </c:pt>
                <c:pt idx="4">
                  <c:v>2.2580209999999998</c:v>
                </c:pt>
                <c:pt idx="5">
                  <c:v>2.1486670000000001</c:v>
                </c:pt>
                <c:pt idx="6">
                  <c:v>1.9727110000000001</c:v>
                </c:pt>
                <c:pt idx="7">
                  <c:v>2.1983000000000001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CF-4188-B79F-1BC34E48E918}"/>
            </c:ext>
          </c:extLst>
        </c:ser>
        <c:ser>
          <c:idx val="5"/>
          <c:order val="5"/>
          <c:tx>
            <c:strRef>
              <c:f>'2015-2022'!$B$10</c:f>
              <c:strCache>
                <c:ptCount val="1"/>
                <c:pt idx="0">
                  <c:v>Tatim, shitja e pasurisë së paluajteshme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CF-4188-B79F-1BC34E48E91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F-4188-B79F-1BC34E48E9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CF-4188-B79F-1BC34E48E91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CF-4188-B79F-1BC34E48E9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'2015-2022'!$C$10:$J$10</c:f>
              <c:numCache>
                <c:formatCode>#\ ##0.0</c:formatCode>
                <c:ptCount val="8"/>
                <c:pt idx="4">
                  <c:v>2.7244670000000002</c:v>
                </c:pt>
                <c:pt idx="5">
                  <c:v>3.6613709999999999</c:v>
                </c:pt>
                <c:pt idx="6">
                  <c:v>4.6126519999999998</c:v>
                </c:pt>
                <c:pt idx="7">
                  <c:v>7.0632999999999999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CF-4188-B79F-1BC34E48E918}"/>
            </c:ext>
          </c:extLst>
        </c:ser>
        <c:ser>
          <c:idx val="6"/>
          <c:order val="6"/>
          <c:tx>
            <c:strRef>
              <c:f>'2015-2022'!$B$11</c:f>
              <c:strCache>
                <c:ptCount val="1"/>
                <c:pt idx="0">
                  <c:v>Tatimi mbi Deklaratën Individuale Vjetore të të ardhurave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'2015-2022'!$C$4:$J$4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'2015-2022'!$C$11:$J$11</c:f>
              <c:numCache>
                <c:formatCode>#\ ##0.0</c:formatCode>
                <c:ptCount val="8"/>
                <c:pt idx="0">
                  <c:v>0.25109300000000001</c:v>
                </c:pt>
                <c:pt idx="1">
                  <c:v>0.25509500000000002</c:v>
                </c:pt>
                <c:pt idx="2">
                  <c:v>0.206122</c:v>
                </c:pt>
                <c:pt idx="3">
                  <c:v>0.39685199999999998</c:v>
                </c:pt>
                <c:pt idx="4">
                  <c:v>0.36700100000000002</c:v>
                </c:pt>
                <c:pt idx="5">
                  <c:v>0.50232100000000002</c:v>
                </c:pt>
                <c:pt idx="6">
                  <c:v>0.99720600000000004</c:v>
                </c:pt>
                <c:pt idx="7">
                  <c:v>1.0397879999999999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CF-4188-B79F-1BC34E48E918}"/>
            </c:ext>
          </c:extLst>
        </c:ser>
        <c:ser>
          <c:idx val="7"/>
          <c:order val="7"/>
          <c:tx>
            <c:strRef>
              <c:f>'2015-2022'!$B$12</c:f>
              <c:strCache>
                <c:ptCount val="1"/>
                <c:pt idx="0">
                  <c:v>Tatim mbi të Drejtën e Autorit dhe Pronësisë Intelektuale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'2015-2022'!$C$4:$J$4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'2015-2022'!$C$12:$J$12</c:f>
              <c:numCache>
                <c:formatCode>#\ ##0.0</c:formatCode>
                <c:ptCount val="8"/>
                <c:pt idx="0">
                  <c:v>0.150835</c:v>
                </c:pt>
                <c:pt idx="1">
                  <c:v>0.25772200000000001</c:v>
                </c:pt>
                <c:pt idx="2">
                  <c:v>0.30541099999999999</c:v>
                </c:pt>
                <c:pt idx="3">
                  <c:v>0.27159499999999998</c:v>
                </c:pt>
                <c:pt idx="4">
                  <c:v>0.34569699999999998</c:v>
                </c:pt>
                <c:pt idx="5">
                  <c:v>0.23192699999999999</c:v>
                </c:pt>
                <c:pt idx="6">
                  <c:v>0.26271099999999997</c:v>
                </c:pt>
                <c:pt idx="7">
                  <c:v>0.34459499999999998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CF-4188-B79F-1BC34E48E918}"/>
            </c:ext>
          </c:extLst>
        </c:ser>
        <c:ser>
          <c:idx val="8"/>
          <c:order val="8"/>
          <c:tx>
            <c:strRef>
              <c:f>'2015-2022'!$B$13</c:f>
              <c:strCache>
                <c:ptCount val="1"/>
                <c:pt idx="0">
                  <c:v>Tatim mbi Fituesit e Lodrave te Fatit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'2015-2022'!$C$4:$J$4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'2015-2022'!$C$13:$J$13</c:f>
              <c:numCache>
                <c:formatCode>#\ ##0.0</c:formatCode>
                <c:ptCount val="8"/>
                <c:pt idx="0">
                  <c:v>0.10130500000000001</c:v>
                </c:pt>
                <c:pt idx="1">
                  <c:v>4.4905E-2</c:v>
                </c:pt>
                <c:pt idx="2">
                  <c:v>8.1295000000000006E-2</c:v>
                </c:pt>
                <c:pt idx="3">
                  <c:v>8.9497999999999994E-2</c:v>
                </c:pt>
                <c:pt idx="4">
                  <c:v>6.8084000000000006E-2</c:v>
                </c:pt>
                <c:pt idx="5">
                  <c:v>4.1953999999999998E-2</c:v>
                </c:pt>
                <c:pt idx="6">
                  <c:v>5.5163999999999998E-2</c:v>
                </c:pt>
                <c:pt idx="7">
                  <c:v>8.3937999999999999E-2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CF-4188-B79F-1BC34E48E918}"/>
            </c:ext>
          </c:extLst>
        </c:ser>
        <c:ser>
          <c:idx val="9"/>
          <c:order val="9"/>
          <c:tx>
            <c:strRef>
              <c:f>'2015-2022'!$B$14</c:f>
              <c:strCache>
                <c:ptCount val="1"/>
                <c:pt idx="0">
                  <c:v>Tatim, trashëgimia dhe dhurimi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'2015-2022'!$C$4:$J$4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'2015-2022'!$C$14:$J$14</c:f>
              <c:numCache>
                <c:formatCode>#\ ##0.0</c:formatCode>
                <c:ptCount val="8"/>
                <c:pt idx="4">
                  <c:v>0.13864699999999999</c:v>
                </c:pt>
                <c:pt idx="5">
                  <c:v>2.8055E-2</c:v>
                </c:pt>
                <c:pt idx="6">
                  <c:v>1.2272E-2</c:v>
                </c:pt>
                <c:pt idx="7">
                  <c:v>3.9878999999999998E-2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CF-4188-B79F-1BC34E48E918}"/>
            </c:ext>
          </c:extLst>
        </c:ser>
        <c:ser>
          <c:idx val="10"/>
          <c:order val="10"/>
          <c:tx>
            <c:strRef>
              <c:f>'2015-2022'!$B$15</c:f>
              <c:strCache>
                <c:ptCount val="1"/>
                <c:pt idx="0">
                  <c:v>Tatim mbi A.Personale Biznesi Vogël me xhiro 2-8 mln lekë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'2015-2022'!$C$4:$J$4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'2015-2022'!$C$15:$J$15</c:f>
              <c:numCache>
                <c:formatCode>#\ ##0.0</c:formatCode>
                <c:ptCount val="8"/>
                <c:pt idx="0">
                  <c:v>1.8213E-2</c:v>
                </c:pt>
                <c:pt idx="1">
                  <c:v>7.672E-3</c:v>
                </c:pt>
                <c:pt idx="2">
                  <c:v>9.6520000000000009E-3</c:v>
                </c:pt>
                <c:pt idx="3">
                  <c:v>5.7970000000000001E-3</c:v>
                </c:pt>
                <c:pt idx="4">
                  <c:v>2.4499999999999999E-3</c:v>
                </c:pt>
                <c:pt idx="5">
                  <c:v>1.9840000000000001E-3</c:v>
                </c:pt>
                <c:pt idx="6">
                  <c:v>3.3409999999999998E-3</c:v>
                </c:pt>
                <c:pt idx="7">
                  <c:v>1.5460000000000001E-3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CF-4188-B79F-1BC34E48E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769151"/>
        <c:axId val="38741791"/>
      </c:barChart>
      <c:catAx>
        <c:axId val="38769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741791"/>
        <c:crosses val="autoZero"/>
        <c:auto val="1"/>
        <c:lblAlgn val="ctr"/>
        <c:lblOffset val="100"/>
        <c:noMultiLvlLbl val="0"/>
      </c:catAx>
      <c:valAx>
        <c:axId val="3874179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76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99432024373161"/>
          <c:y val="2.0442815450307517E-2"/>
          <c:w val="0.33628756614426414"/>
          <c:h val="0.952895463626748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'2015-2022'!$B$26</c:f>
              <c:strCache>
                <c:ptCount val="1"/>
                <c:pt idx="0">
                  <c:v>Tatimi mbi pagë nga listepagesa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'2015-2022'!$C$25:$J$25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'2015-2022'!$C$26:$J$26</c:f>
              <c:numCache>
                <c:formatCode>0.0%</c:formatCode>
                <c:ptCount val="8"/>
                <c:pt idx="0">
                  <c:v>0.54151937046513487</c:v>
                </c:pt>
                <c:pt idx="1">
                  <c:v>0.5442403013531566</c:v>
                </c:pt>
                <c:pt idx="2">
                  <c:v>0.60230731941901294</c:v>
                </c:pt>
                <c:pt idx="3">
                  <c:v>0.57295421127910007</c:v>
                </c:pt>
                <c:pt idx="4">
                  <c:v>0.48197603441540965</c:v>
                </c:pt>
                <c:pt idx="5">
                  <c:v>0.59089589199171411</c:v>
                </c:pt>
                <c:pt idx="6">
                  <c:v>0.57869381186818492</c:v>
                </c:pt>
                <c:pt idx="7">
                  <c:v>0.55778928124646177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7-4C1D-8D3F-7FB746A701FF}"/>
            </c:ext>
          </c:extLst>
        </c:ser>
        <c:ser>
          <c:idx val="1"/>
          <c:order val="1"/>
          <c:tx>
            <c:strRef>
              <c:f>'2015-2022'!$B$27</c:f>
              <c:strCache>
                <c:ptCount val="1"/>
                <c:pt idx="0">
                  <c:v>Tatimi mbi të ardhurat nga Dividendët dhe Aksionet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'2015-2022'!$C$25:$J$25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'2015-2022'!$C$27:$J$27</c:f>
              <c:numCache>
                <c:formatCode>0.0%</c:formatCode>
                <c:ptCount val="8"/>
                <c:pt idx="0">
                  <c:v>8.8164021897595549E-2</c:v>
                </c:pt>
                <c:pt idx="1">
                  <c:v>8.1518336070303468E-2</c:v>
                </c:pt>
                <c:pt idx="2">
                  <c:v>9.4433421496865344E-2</c:v>
                </c:pt>
                <c:pt idx="3">
                  <c:v>0.10087639133936452</c:v>
                </c:pt>
                <c:pt idx="4">
                  <c:v>0.23928417225123583</c:v>
                </c:pt>
                <c:pt idx="5">
                  <c:v>6.2603043889102844E-2</c:v>
                </c:pt>
                <c:pt idx="6">
                  <c:v>8.3052847524080847E-2</c:v>
                </c:pt>
                <c:pt idx="7">
                  <c:v>8.369027268914872E-2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7-4C1D-8D3F-7FB746A701FF}"/>
            </c:ext>
          </c:extLst>
        </c:ser>
        <c:ser>
          <c:idx val="2"/>
          <c:order val="2"/>
          <c:tx>
            <c:strRef>
              <c:f>'2015-2022'!$B$28</c:f>
              <c:strCache>
                <c:ptCount val="1"/>
                <c:pt idx="0">
                  <c:v>Tatim mbi të Ardhurat nga Qeratë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'2015-2022'!$C$25:$J$25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'2015-2022'!$C$28:$J$28</c:f>
              <c:numCache>
                <c:formatCode>0.0%</c:formatCode>
                <c:ptCount val="8"/>
                <c:pt idx="0">
                  <c:v>9.5464744114916164E-2</c:v>
                </c:pt>
                <c:pt idx="1">
                  <c:v>0.12039961806116488</c:v>
                </c:pt>
                <c:pt idx="2">
                  <c:v>0.11697438661595082</c:v>
                </c:pt>
                <c:pt idx="3">
                  <c:v>0.10597447733497591</c:v>
                </c:pt>
                <c:pt idx="4">
                  <c:v>8.7587932316153333E-2</c:v>
                </c:pt>
                <c:pt idx="5">
                  <c:v>0.10329506827724914</c:v>
                </c:pt>
                <c:pt idx="6">
                  <c:v>9.7612372039990708E-2</c:v>
                </c:pt>
                <c:pt idx="7">
                  <c:v>9.1238863480263263E-2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37-4C1D-8D3F-7FB746A701FF}"/>
            </c:ext>
          </c:extLst>
        </c:ser>
        <c:ser>
          <c:idx val="3"/>
          <c:order val="3"/>
          <c:tx>
            <c:strRef>
              <c:f>'2015-2022'!$B$29</c:f>
              <c:strCache>
                <c:ptCount val="1"/>
                <c:pt idx="0">
                  <c:v>Të tjera Tatime mbi të Ardhurat të Burim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'2015-2022'!$C$25:$J$25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'2015-2022'!$C$29:$J$29</c:f>
              <c:numCache>
                <c:formatCode>0.0%</c:formatCode>
                <c:ptCount val="8"/>
                <c:pt idx="0">
                  <c:v>0.16199982354201592</c:v>
                </c:pt>
                <c:pt idx="1">
                  <c:v>0.14768328078589829</c:v>
                </c:pt>
                <c:pt idx="2">
                  <c:v>0.10193686210208582</c:v>
                </c:pt>
                <c:pt idx="3">
                  <c:v>0.14215302602461855</c:v>
                </c:pt>
                <c:pt idx="4">
                  <c:v>6.3423736713575513E-2</c:v>
                </c:pt>
                <c:pt idx="5">
                  <c:v>6.4721273934588638E-2</c:v>
                </c:pt>
                <c:pt idx="6">
                  <c:v>5.9913558766247051E-2</c:v>
                </c:pt>
                <c:pt idx="7">
                  <c:v>5.4811481498869143E-2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37-4C1D-8D3F-7FB746A701FF}"/>
            </c:ext>
          </c:extLst>
        </c:ser>
        <c:ser>
          <c:idx val="4"/>
          <c:order val="4"/>
          <c:tx>
            <c:strRef>
              <c:f>'2015-2022'!$B$30</c:f>
              <c:strCache>
                <c:ptCount val="1"/>
                <c:pt idx="0">
                  <c:v>Tatim mbi të Ardhurat nga Interesat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'2015-2022'!$C$25:$J$25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'2015-2022'!$C$30:$J$30</c:f>
              <c:numCache>
                <c:formatCode>0.0%</c:formatCode>
                <c:ptCount val="8"/>
                <c:pt idx="0">
                  <c:v>9.532566161240584E-2</c:v>
                </c:pt>
                <c:pt idx="1">
                  <c:v>8.8210233590091405E-2</c:v>
                </c:pt>
                <c:pt idx="2">
                  <c:v>6.5604886054509495E-2</c:v>
                </c:pt>
                <c:pt idx="3">
                  <c:v>5.7160419442747093E-2</c:v>
                </c:pt>
                <c:pt idx="4">
                  <c:v>4.8847384429688404E-2</c:v>
                </c:pt>
                <c:pt idx="5">
                  <c:v>5.7963742147245007E-2</c:v>
                </c:pt>
                <c:pt idx="6">
                  <c:v>4.5037946204394427E-2</c:v>
                </c:pt>
                <c:pt idx="7">
                  <c:v>4.3362549417289238E-2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37-4C1D-8D3F-7FB746A701FF}"/>
            </c:ext>
          </c:extLst>
        </c:ser>
        <c:ser>
          <c:idx val="5"/>
          <c:order val="5"/>
          <c:tx>
            <c:strRef>
              <c:f>'2015-2022'!$B$31</c:f>
              <c:strCache>
                <c:ptCount val="1"/>
                <c:pt idx="0">
                  <c:v>Tatim, shitja e pasurisë së paluajteshme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37-4C1D-8D3F-7FB746A701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37-4C1D-8D3F-7FB746A701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37-4C1D-8D3F-7FB746A701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37-4C1D-8D3F-7FB746A70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'2015-2022'!$C$25:$J$25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'2015-2022'!$C$31:$J$31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5.8937931451921791E-2</c:v>
                </c:pt>
                <c:pt idx="5">
                  <c:v>9.877136129023277E-2</c:v>
                </c:pt>
                <c:pt idx="6">
                  <c:v>0.10530907600535118</c:v>
                </c:pt>
                <c:pt idx="7">
                  <c:v>0.13932706878002959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37-4C1D-8D3F-7FB746A701FF}"/>
            </c:ext>
          </c:extLst>
        </c:ser>
        <c:ser>
          <c:idx val="6"/>
          <c:order val="6"/>
          <c:tx>
            <c:strRef>
              <c:f>'2015-2022'!$B$32</c:f>
              <c:strCache>
                <c:ptCount val="1"/>
                <c:pt idx="0">
                  <c:v>Tatimi mbi Deklaratën Individuale Vjetore të të ardhurave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'2015-2022'!$C$25:$J$25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'2015-2022'!$C$32:$J$32</c:f>
              <c:numCache>
                <c:formatCode>0.0%</c:formatCode>
                <c:ptCount val="8"/>
                <c:pt idx="0">
                  <c:v>8.4394980190490593E-3</c:v>
                </c:pt>
                <c:pt idx="1">
                  <c:v>8.0978994602109323E-3</c:v>
                </c:pt>
                <c:pt idx="2">
                  <c:v>6.4124456734673237E-3</c:v>
                </c:pt>
                <c:pt idx="3">
                  <c:v>1.0850332899987502E-2</c:v>
                </c:pt>
                <c:pt idx="4">
                  <c:v>7.9392702428720003E-3</c:v>
                </c:pt>
                <c:pt idx="5">
                  <c:v>1.3550915483481739E-2</c:v>
                </c:pt>
                <c:pt idx="6">
                  <c:v>2.2766695264891484E-2</c:v>
                </c:pt>
                <c:pt idx="7">
                  <c:v>2.0510330042989737E-2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37-4C1D-8D3F-7FB746A701FF}"/>
            </c:ext>
          </c:extLst>
        </c:ser>
        <c:ser>
          <c:idx val="7"/>
          <c:order val="7"/>
          <c:tx>
            <c:strRef>
              <c:f>'2015-2022'!$B$33</c:f>
              <c:strCache>
                <c:ptCount val="1"/>
                <c:pt idx="0">
                  <c:v>Tatim mbi të Drejtën e Autorit dhe Pronësisë Intelektuale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'2015-2022'!$C$25:$J$25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'2015-2022'!$C$33:$J$33</c:f>
              <c:numCache>
                <c:formatCode>0.0%</c:formatCode>
                <c:ptCount val="8"/>
                <c:pt idx="0">
                  <c:v>5.0697219106198297E-3</c:v>
                </c:pt>
                <c:pt idx="1">
                  <c:v>8.1812926348398905E-3</c:v>
                </c:pt>
                <c:pt idx="2">
                  <c:v>9.501321768560991E-3</c:v>
                </c:pt>
                <c:pt idx="3">
                  <c:v>7.42568051558794E-3</c:v>
                </c:pt>
                <c:pt idx="4">
                  <c:v>7.4784044325495605E-3</c:v>
                </c:pt>
                <c:pt idx="5">
                  <c:v>6.2566031986269121E-3</c:v>
                </c:pt>
                <c:pt idx="6">
                  <c:v>5.9978191865421044E-3</c:v>
                </c:pt>
                <c:pt idx="7">
                  <c:v>6.7973059711826343E-3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37-4C1D-8D3F-7FB746A701FF}"/>
            </c:ext>
          </c:extLst>
        </c:ser>
        <c:ser>
          <c:idx val="8"/>
          <c:order val="8"/>
          <c:tx>
            <c:strRef>
              <c:f>'2015-2022'!$B$34</c:f>
              <c:strCache>
                <c:ptCount val="1"/>
                <c:pt idx="0">
                  <c:v>Tatim mbi Fituesit e Lodrave te Fatit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'2015-2022'!$C$25:$J$25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'2015-2022'!$C$34:$J$34</c:f>
              <c:numCache>
                <c:formatCode>0.0%</c:formatCode>
                <c:ptCount val="8"/>
                <c:pt idx="0">
                  <c:v>3.404966872114177E-3</c:v>
                </c:pt>
                <c:pt idx="1">
                  <c:v>1.4254931506331833E-3</c:v>
                </c:pt>
                <c:pt idx="2">
                  <c:v>2.5290836059446643E-3</c:v>
                </c:pt>
                <c:pt idx="3">
                  <c:v>2.446965352028165E-3</c:v>
                </c:pt>
                <c:pt idx="4">
                  <c:v>1.4728495977277916E-3</c:v>
                </c:pt>
                <c:pt idx="5">
                  <c:v>1.1317765098293579E-3</c:v>
                </c:pt>
                <c:pt idx="6">
                  <c:v>1.259420799305734E-3</c:v>
                </c:pt>
                <c:pt idx="7">
                  <c:v>1.6557183610009661E-3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37-4C1D-8D3F-7FB746A701FF}"/>
            </c:ext>
          </c:extLst>
        </c:ser>
        <c:ser>
          <c:idx val="9"/>
          <c:order val="9"/>
          <c:tx>
            <c:strRef>
              <c:f>'2015-2022'!$B$35</c:f>
              <c:strCache>
                <c:ptCount val="1"/>
                <c:pt idx="0">
                  <c:v>Tatim, trashëgimia dhe dhurimi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'2015-2022'!$C$25:$J$25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'2015-2022'!$C$35:$J$35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2.9993269810258665E-3</c:v>
                </c:pt>
                <c:pt idx="5">
                  <c:v>7.568286690962158E-4</c:v>
                </c:pt>
                <c:pt idx="6">
                  <c:v>2.8017569518308983E-4</c:v>
                </c:pt>
                <c:pt idx="7">
                  <c:v>7.8663290188421846E-4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37-4C1D-8D3F-7FB746A701FF}"/>
            </c:ext>
          </c:extLst>
        </c:ser>
        <c:ser>
          <c:idx val="10"/>
          <c:order val="10"/>
          <c:tx>
            <c:strRef>
              <c:f>'2015-2022'!$B$36</c:f>
              <c:strCache>
                <c:ptCount val="1"/>
                <c:pt idx="0">
                  <c:v>Tatim mbi A.Personale Biznesi Vogël me xhiro 2-8 mln lekë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'2015-2022'!$C$25:$J$25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'2015-2022'!$C$36:$J$36</c:f>
              <c:numCache>
                <c:formatCode>0.0%</c:formatCode>
                <c:ptCount val="8"/>
                <c:pt idx="0">
                  <c:v>6.1215795510404718E-4</c:v>
                </c:pt>
                <c:pt idx="1">
                  <c:v>2.4354489370132019E-4</c:v>
                </c:pt>
                <c:pt idx="2">
                  <c:v>3.0027326360265575E-4</c:v>
                </c:pt>
                <c:pt idx="3">
                  <c:v>1.584958115902844E-4</c:v>
                </c:pt>
                <c:pt idx="4">
                  <c:v>5.3000433500280371E-5</c:v>
                </c:pt>
                <c:pt idx="5">
                  <c:v>5.3521585438848405E-5</c:v>
                </c:pt>
                <c:pt idx="6">
                  <c:v>7.6276645828447131E-5</c:v>
                </c:pt>
                <c:pt idx="7">
                  <c:v>3.0495610880739282E-5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37-4C1D-8D3F-7FB746A70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766751"/>
        <c:axId val="38767711"/>
      </c:barChart>
      <c:catAx>
        <c:axId val="3876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767711"/>
        <c:crosses val="autoZero"/>
        <c:auto val="1"/>
        <c:lblAlgn val="ctr"/>
        <c:lblOffset val="100"/>
        <c:noMultiLvlLbl val="0"/>
      </c:catAx>
      <c:valAx>
        <c:axId val="3876771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76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3</xdr:row>
      <xdr:rowOff>22860</xdr:rowOff>
    </xdr:from>
    <xdr:to>
      <xdr:col>23</xdr:col>
      <xdr:colOff>464820</xdr:colOff>
      <xdr:row>19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FFAF3A-4ECE-6FA4-796F-5A2C69B857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601980</xdr:colOff>
      <xdr:row>25</xdr:row>
      <xdr:rowOff>7620</xdr:rowOff>
    </xdr:from>
    <xdr:to>
      <xdr:col>20</xdr:col>
      <xdr:colOff>601980</xdr:colOff>
      <xdr:row>43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38F01E-B7D9-1C77-E35C-6340AD18C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40</xdr:row>
      <xdr:rowOff>7620</xdr:rowOff>
    </xdr:from>
    <xdr:to>
      <xdr:col>8</xdr:col>
      <xdr:colOff>243840</xdr:colOff>
      <xdr:row>59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8DFA34-A08C-9B55-BE64-E51D28B92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22860</xdr:colOff>
      <xdr:row>49</xdr:row>
      <xdr:rowOff>30480</xdr:rowOff>
    </xdr:from>
    <xdr:to>
      <xdr:col>22</xdr:col>
      <xdr:colOff>152400</xdr:colOff>
      <xdr:row>73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38C74E-247D-ECFE-ABF6-34D0C9C735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2</xdr:row>
      <xdr:rowOff>175260</xdr:rowOff>
    </xdr:from>
    <xdr:to>
      <xdr:col>17</xdr:col>
      <xdr:colOff>53340</xdr:colOff>
      <xdr:row>22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1FE08A-CA7C-4CDF-F90D-E09D17E502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25</xdr:row>
      <xdr:rowOff>175260</xdr:rowOff>
    </xdr:from>
    <xdr:to>
      <xdr:col>14</xdr:col>
      <xdr:colOff>396240</xdr:colOff>
      <xdr:row>49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E3C5F-436C-03B1-7EA2-6F2B928FB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3</xdr:row>
      <xdr:rowOff>7620</xdr:rowOff>
    </xdr:from>
    <xdr:to>
      <xdr:col>14</xdr:col>
      <xdr:colOff>7620</xdr:colOff>
      <xdr:row>27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E27CD5-D4AF-4B43-84B2-494F552F4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</xdr:colOff>
      <xdr:row>3</xdr:row>
      <xdr:rowOff>45720</xdr:rowOff>
    </xdr:from>
    <xdr:to>
      <xdr:col>23</xdr:col>
      <xdr:colOff>388620</xdr:colOff>
      <xdr:row>25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1F575C-D158-81A8-61F6-AC2449CC7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601980</xdr:colOff>
      <xdr:row>34</xdr:row>
      <xdr:rowOff>45720</xdr:rowOff>
    </xdr:from>
    <xdr:to>
      <xdr:col>25</xdr:col>
      <xdr:colOff>175260</xdr:colOff>
      <xdr:row>53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64C53E-4AFC-3928-FFB1-C59900AB97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3</xdr:row>
      <xdr:rowOff>15240</xdr:rowOff>
    </xdr:from>
    <xdr:to>
      <xdr:col>21</xdr:col>
      <xdr:colOff>480060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468951-6781-AB11-983E-08A469C0DE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26</xdr:row>
      <xdr:rowOff>22860</xdr:rowOff>
    </xdr:from>
    <xdr:to>
      <xdr:col>8</xdr:col>
      <xdr:colOff>0</xdr:colOff>
      <xdr:row>43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F8776E-6F30-9498-C63E-192FF307E2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</xdr:colOff>
      <xdr:row>2</xdr:row>
      <xdr:rowOff>182880</xdr:rowOff>
    </xdr:from>
    <xdr:to>
      <xdr:col>16</xdr:col>
      <xdr:colOff>525780</xdr:colOff>
      <xdr:row>33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C5E70C-D572-1247-4ABD-02C17516F2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601980</xdr:colOff>
      <xdr:row>3</xdr:row>
      <xdr:rowOff>0</xdr:rowOff>
    </xdr:from>
    <xdr:to>
      <xdr:col>18</xdr:col>
      <xdr:colOff>426720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AEB84C-E12A-8015-F759-FCBD811F74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qbz.gov.al/preview/7a61a2c2-9cab-4657-b2ce-13401cd1e347" TargetMode="External"/><Relationship Id="rId2" Type="http://schemas.openxmlformats.org/officeDocument/2006/relationships/hyperlink" Target="https://qbz.gov.al/preview/0242c330-2bf6-4428-ae48-dd8f20c8eab4" TargetMode="External"/><Relationship Id="rId1" Type="http://schemas.openxmlformats.org/officeDocument/2006/relationships/hyperlink" Target="https://qbz.gov.al/preview/57494c83-637d-4f60-88e1-8c7ce3c18c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DA7D6-9467-4B74-8CF9-9DC8F82EAFC1}">
  <dimension ref="B2:AD76"/>
  <sheetViews>
    <sheetView topLeftCell="A30" workbookViewId="0">
      <selection activeCell="B48" sqref="B48"/>
    </sheetView>
  </sheetViews>
  <sheetFormatPr defaultRowHeight="14.5" x14ac:dyDescent="0.35"/>
  <cols>
    <col min="2" max="2" width="31.90625" customWidth="1"/>
    <col min="3" max="10" width="9.90625" style="3" bestFit="1" customWidth="1"/>
  </cols>
  <sheetData>
    <row r="2" spans="2:12" x14ac:dyDescent="0.35">
      <c r="B2" t="s">
        <v>22</v>
      </c>
      <c r="L2" t="s">
        <v>23</v>
      </c>
    </row>
    <row r="3" spans="2:12" ht="15" thickBot="1" x14ac:dyDescent="0.4"/>
    <row r="4" spans="2:12" ht="15" thickBot="1" x14ac:dyDescent="0.4">
      <c r="B4" s="11"/>
      <c r="C4" s="12">
        <v>2015</v>
      </c>
      <c r="D4" s="12">
        <v>2016</v>
      </c>
      <c r="E4" s="12">
        <v>2017</v>
      </c>
      <c r="F4" s="12">
        <v>2018</v>
      </c>
      <c r="G4" s="12">
        <v>2019</v>
      </c>
      <c r="H4" s="12">
        <v>2020</v>
      </c>
      <c r="I4" s="12">
        <v>2021</v>
      </c>
      <c r="J4" s="13">
        <v>2022</v>
      </c>
    </row>
    <row r="5" spans="2:12" x14ac:dyDescent="0.35">
      <c r="B5" s="9" t="s">
        <v>20</v>
      </c>
      <c r="C5" s="5">
        <v>29.752124999999999</v>
      </c>
      <c r="D5" s="5">
        <v>31.501379</v>
      </c>
      <c r="E5" s="5">
        <v>32.144053999999997</v>
      </c>
      <c r="F5" s="5">
        <v>36.575099000000002</v>
      </c>
      <c r="G5" s="5">
        <v>46.226036999999998</v>
      </c>
      <c r="H5" s="5">
        <v>37.069156</v>
      </c>
      <c r="I5" s="5">
        <v>43.801087000000003</v>
      </c>
      <c r="J5" s="6">
        <v>50.695819999999998</v>
      </c>
    </row>
    <row r="6" spans="2:12" ht="15" thickBot="1" x14ac:dyDescent="0.4">
      <c r="B6" s="10" t="s">
        <v>25</v>
      </c>
      <c r="C6" s="7"/>
      <c r="D6" s="7">
        <f>(D5-C5)/C5</f>
        <v>5.8794254191927485E-2</v>
      </c>
      <c r="E6" s="7">
        <f t="shared" ref="E6:J6" si="0">(E5-D5)/D5</f>
        <v>2.040148782058071E-2</v>
      </c>
      <c r="F6" s="7">
        <f t="shared" si="0"/>
        <v>0.13784960042687849</v>
      </c>
      <c r="G6" s="7">
        <f t="shared" si="0"/>
        <v>0.26386635344445675</v>
      </c>
      <c r="H6" s="7">
        <f t="shared" si="0"/>
        <v>-0.19808925000427788</v>
      </c>
      <c r="I6" s="7">
        <f t="shared" si="0"/>
        <v>0.18160464727063122</v>
      </c>
      <c r="J6" s="8">
        <f t="shared" si="0"/>
        <v>0.15741008893226771</v>
      </c>
    </row>
    <row r="7" spans="2:12" ht="15" thickBot="1" x14ac:dyDescent="0.4">
      <c r="B7" s="11" t="s">
        <v>26</v>
      </c>
      <c r="C7" s="12"/>
      <c r="D7" s="14">
        <f t="shared" ref="D7:I7" si="1">D5-C5</f>
        <v>1.7492540000000005</v>
      </c>
      <c r="E7" s="14">
        <f t="shared" si="1"/>
        <v>0.642674999999997</v>
      </c>
      <c r="F7" s="14">
        <f t="shared" si="1"/>
        <v>4.4310450000000046</v>
      </c>
      <c r="G7" s="14">
        <f t="shared" si="1"/>
        <v>9.6509379999999965</v>
      </c>
      <c r="H7" s="14">
        <f t="shared" si="1"/>
        <v>-9.1568809999999985</v>
      </c>
      <c r="I7" s="14">
        <f t="shared" si="1"/>
        <v>6.731931000000003</v>
      </c>
      <c r="J7" s="15">
        <f>J5-I5</f>
        <v>6.8947329999999951</v>
      </c>
    </row>
    <row r="8" spans="2:12" x14ac:dyDescent="0.35">
      <c r="C8" s="4"/>
      <c r="D8" s="4"/>
      <c r="E8" s="4"/>
      <c r="F8" s="4"/>
      <c r="G8" s="4"/>
      <c r="H8" s="4"/>
      <c r="I8" s="4"/>
      <c r="J8" s="4"/>
    </row>
    <row r="9" spans="2:12" x14ac:dyDescent="0.35">
      <c r="B9" t="s">
        <v>73</v>
      </c>
      <c r="C9" s="1"/>
      <c r="D9" s="1"/>
      <c r="E9" s="1"/>
      <c r="F9" s="1"/>
      <c r="G9" s="1"/>
      <c r="H9" s="1"/>
      <c r="I9" s="1"/>
      <c r="J9" s="1"/>
    </row>
    <row r="10" spans="2:12" x14ac:dyDescent="0.35">
      <c r="B10" t="s">
        <v>74</v>
      </c>
    </row>
    <row r="20" spans="2:30" x14ac:dyDescent="0.35">
      <c r="L20" t="s">
        <v>73</v>
      </c>
    </row>
    <row r="21" spans="2:30" x14ac:dyDescent="0.35">
      <c r="L21" t="s">
        <v>74</v>
      </c>
    </row>
    <row r="24" spans="2:30" x14ac:dyDescent="0.35">
      <c r="B24" t="s">
        <v>27</v>
      </c>
      <c r="L24" t="s">
        <v>33</v>
      </c>
    </row>
    <row r="25" spans="2:30" ht="15" thickBot="1" x14ac:dyDescent="0.4"/>
    <row r="26" spans="2:30" ht="15" thickBot="1" x14ac:dyDescent="0.4">
      <c r="B26" s="11"/>
      <c r="C26" s="12">
        <v>2015</v>
      </c>
      <c r="D26" s="12">
        <v>2016</v>
      </c>
      <c r="E26" s="12">
        <v>2017</v>
      </c>
      <c r="F26" s="12">
        <v>2018</v>
      </c>
      <c r="G26" s="12">
        <v>2019</v>
      </c>
      <c r="H26" s="12">
        <v>2020</v>
      </c>
      <c r="I26" s="12">
        <v>2021</v>
      </c>
      <c r="J26" s="13">
        <v>2022</v>
      </c>
      <c r="AD26" t="s">
        <v>21</v>
      </c>
    </row>
    <row r="27" spans="2:30" x14ac:dyDescent="0.35">
      <c r="B27" s="9" t="s">
        <v>24</v>
      </c>
      <c r="C27" s="5">
        <v>29.752124999999999</v>
      </c>
      <c r="D27" s="5">
        <v>31.501379</v>
      </c>
      <c r="E27" s="5">
        <v>32.144053999999997</v>
      </c>
      <c r="F27" s="5">
        <v>36.575099000000002</v>
      </c>
      <c r="G27" s="5">
        <v>46.226036999999998</v>
      </c>
      <c r="H27" s="5">
        <v>37.069156</v>
      </c>
      <c r="I27" s="5">
        <v>43.801087000000003</v>
      </c>
      <c r="J27" s="6">
        <v>50.695819999999998</v>
      </c>
    </row>
    <row r="28" spans="2:30" x14ac:dyDescent="0.35">
      <c r="B28" s="9" t="s">
        <v>32</v>
      </c>
      <c r="C28" s="5">
        <v>31.8</v>
      </c>
      <c r="D28" s="5">
        <v>32.073</v>
      </c>
      <c r="E28" s="5">
        <v>36.200000000000003</v>
      </c>
      <c r="F28" s="5">
        <v>36.799999999999997</v>
      </c>
      <c r="G28" s="5">
        <v>41.9</v>
      </c>
      <c r="H28" s="5">
        <v>41.080001000000003</v>
      </c>
      <c r="I28" s="5">
        <v>37.069156</v>
      </c>
      <c r="J28" s="6">
        <v>43.801087000000003</v>
      </c>
    </row>
    <row r="29" spans="2:30" ht="15" thickBot="1" x14ac:dyDescent="0.4">
      <c r="B29" s="10" t="s">
        <v>31</v>
      </c>
      <c r="C29" s="7">
        <v>0.93560141509434003</v>
      </c>
      <c r="D29" s="7">
        <v>0.98217750132510206</v>
      </c>
      <c r="E29" s="7">
        <v>0.88795729281767943</v>
      </c>
      <c r="F29" s="7">
        <v>0.99388855978260882</v>
      </c>
      <c r="G29" s="7">
        <v>1.103246706443914</v>
      </c>
      <c r="H29" s="7">
        <v>0.90236502185090006</v>
      </c>
      <c r="I29" s="7">
        <v>1.1816046472706312</v>
      </c>
      <c r="J29" s="8">
        <v>1.1574100889322676</v>
      </c>
    </row>
    <row r="30" spans="2:30" ht="15" thickBot="1" x14ac:dyDescent="0.4"/>
    <row r="31" spans="2:30" x14ac:dyDescent="0.35">
      <c r="B31" s="18" t="s">
        <v>29</v>
      </c>
      <c r="C31" s="19">
        <v>35.317149999999998</v>
      </c>
      <c r="D31" s="19">
        <v>32.073</v>
      </c>
      <c r="E31" s="19">
        <v>36.200000000000003</v>
      </c>
      <c r="F31" s="19">
        <v>37.299999999999997</v>
      </c>
      <c r="G31" s="19">
        <v>41.9</v>
      </c>
      <c r="H31" s="19">
        <v>47.5</v>
      </c>
      <c r="I31" s="19">
        <v>41</v>
      </c>
      <c r="J31" s="20">
        <v>45.161000000000001</v>
      </c>
    </row>
    <row r="32" spans="2:30" ht="15" thickBot="1" x14ac:dyDescent="0.4">
      <c r="B32" s="21" t="s">
        <v>30</v>
      </c>
      <c r="C32" s="7">
        <f t="shared" ref="C32:J32" si="2">C27/C31</f>
        <v>0.84242712110122142</v>
      </c>
      <c r="D32" s="7">
        <f t="shared" si="2"/>
        <v>0.98217750132510206</v>
      </c>
      <c r="E32" s="7">
        <f t="shared" si="2"/>
        <v>0.88795729281767943</v>
      </c>
      <c r="F32" s="7">
        <f t="shared" si="2"/>
        <v>0.98056565683646124</v>
      </c>
      <c r="G32" s="7">
        <f t="shared" si="2"/>
        <v>1.103246706443914</v>
      </c>
      <c r="H32" s="7">
        <f t="shared" si="2"/>
        <v>0.78040328421052629</v>
      </c>
      <c r="I32" s="7">
        <f t="shared" si="2"/>
        <v>1.0683191951219513</v>
      </c>
      <c r="J32" s="8">
        <f t="shared" si="2"/>
        <v>1.122557516441177</v>
      </c>
    </row>
    <row r="34" spans="2:12" x14ac:dyDescent="0.35">
      <c r="B34" t="s">
        <v>73</v>
      </c>
      <c r="G34"/>
      <c r="H34"/>
      <c r="I34"/>
      <c r="J34"/>
    </row>
    <row r="35" spans="2:12" x14ac:dyDescent="0.35">
      <c r="B35" t="s">
        <v>74</v>
      </c>
      <c r="G35"/>
      <c r="H35"/>
      <c r="I35"/>
      <c r="J35"/>
    </row>
    <row r="36" spans="2:12" x14ac:dyDescent="0.35">
      <c r="B36" s="3"/>
      <c r="G36"/>
      <c r="H36"/>
      <c r="I36"/>
      <c r="J36"/>
    </row>
    <row r="37" spans="2:12" x14ac:dyDescent="0.35">
      <c r="B37" s="3"/>
      <c r="G37"/>
      <c r="H37"/>
      <c r="I37"/>
      <c r="J37"/>
    </row>
    <row r="38" spans="2:12" x14ac:dyDescent="0.35">
      <c r="B38" s="3"/>
      <c r="G38"/>
      <c r="H38"/>
      <c r="I38"/>
      <c r="J38"/>
    </row>
    <row r="39" spans="2:12" x14ac:dyDescent="0.35">
      <c r="B39" t="s">
        <v>35</v>
      </c>
      <c r="G39"/>
      <c r="H39"/>
      <c r="I39"/>
      <c r="J39"/>
    </row>
    <row r="40" spans="2:12" x14ac:dyDescent="0.35">
      <c r="B40" s="3"/>
      <c r="G40"/>
      <c r="H40"/>
      <c r="I40"/>
      <c r="J40"/>
    </row>
    <row r="41" spans="2:12" x14ac:dyDescent="0.35">
      <c r="B41" s="3"/>
      <c r="G41"/>
      <c r="H41"/>
      <c r="I41"/>
      <c r="J41"/>
    </row>
    <row r="42" spans="2:12" x14ac:dyDescent="0.35">
      <c r="B42" s="3"/>
      <c r="G42"/>
      <c r="H42"/>
      <c r="I42"/>
      <c r="J42"/>
    </row>
    <row r="43" spans="2:12" x14ac:dyDescent="0.35">
      <c r="B43" s="3"/>
      <c r="G43"/>
      <c r="H43"/>
      <c r="I43"/>
      <c r="J43"/>
    </row>
    <row r="44" spans="2:12" x14ac:dyDescent="0.35">
      <c r="L44" t="s">
        <v>73</v>
      </c>
    </row>
    <row r="45" spans="2:12" x14ac:dyDescent="0.35">
      <c r="L45" t="s">
        <v>74</v>
      </c>
    </row>
    <row r="48" spans="2:12" x14ac:dyDescent="0.35">
      <c r="K48" t="s">
        <v>34</v>
      </c>
    </row>
    <row r="61" spans="2:2" x14ac:dyDescent="0.35">
      <c r="B61" t="s">
        <v>73</v>
      </c>
    </row>
    <row r="62" spans="2:2" x14ac:dyDescent="0.35">
      <c r="B62" t="s">
        <v>74</v>
      </c>
    </row>
    <row r="75" spans="11:11" x14ac:dyDescent="0.35">
      <c r="K75" t="s">
        <v>73</v>
      </c>
    </row>
    <row r="76" spans="11:11" x14ac:dyDescent="0.35">
      <c r="K76" t="s">
        <v>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AA1FF-BABD-40B2-A5A7-9BB7F2E821A3}">
  <dimension ref="B2:G53"/>
  <sheetViews>
    <sheetView workbookViewId="0">
      <selection activeCell="B2" sqref="B2"/>
    </sheetView>
  </sheetViews>
  <sheetFormatPr defaultRowHeight="14.5" x14ac:dyDescent="0.35"/>
  <cols>
    <col min="2" max="2" width="49.08984375" bestFit="1" customWidth="1"/>
    <col min="3" max="3" width="9.90625" style="2" bestFit="1" customWidth="1"/>
    <col min="4" max="4" width="15" style="2" bestFit="1" customWidth="1"/>
  </cols>
  <sheetData>
    <row r="2" spans="2:7" x14ac:dyDescent="0.35">
      <c r="B2" t="s">
        <v>37</v>
      </c>
      <c r="G2" t="s">
        <v>38</v>
      </c>
    </row>
    <row r="3" spans="2:7" ht="15" thickBot="1" x14ac:dyDescent="0.4"/>
    <row r="4" spans="2:7" ht="15" thickBot="1" x14ac:dyDescent="0.4">
      <c r="B4" s="11" t="s">
        <v>1</v>
      </c>
      <c r="C4" s="22">
        <v>2022</v>
      </c>
      <c r="D4" s="27" t="s">
        <v>36</v>
      </c>
    </row>
    <row r="5" spans="2:7" x14ac:dyDescent="0.35">
      <c r="B5" s="9" t="s">
        <v>3</v>
      </c>
      <c r="C5" s="23">
        <v>28277.584999999999</v>
      </c>
      <c r="D5" s="25">
        <f t="shared" ref="D5:D15" si="0">C5/$C$16</f>
        <v>0.55778928124646177</v>
      </c>
    </row>
    <row r="6" spans="2:7" x14ac:dyDescent="0.35">
      <c r="B6" s="9" t="s">
        <v>17</v>
      </c>
      <c r="C6" s="23">
        <v>7063.3</v>
      </c>
      <c r="D6" s="25">
        <f t="shared" si="0"/>
        <v>0.13932706878002959</v>
      </c>
    </row>
    <row r="7" spans="2:7" x14ac:dyDescent="0.35">
      <c r="B7" s="9" t="s">
        <v>12</v>
      </c>
      <c r="C7" s="23">
        <v>4625.4290000000001</v>
      </c>
      <c r="D7" s="25">
        <f t="shared" si="0"/>
        <v>9.1238863480263263E-2</v>
      </c>
    </row>
    <row r="8" spans="2:7" x14ac:dyDescent="0.35">
      <c r="B8" s="9" t="s">
        <v>85</v>
      </c>
      <c r="C8" s="23">
        <v>4242.7470000000003</v>
      </c>
      <c r="D8" s="25">
        <f t="shared" si="0"/>
        <v>8.3690272689148734E-2</v>
      </c>
    </row>
    <row r="9" spans="2:7" x14ac:dyDescent="0.35">
      <c r="B9" s="9" t="s">
        <v>7</v>
      </c>
      <c r="C9" s="23">
        <v>2778.7130000000002</v>
      </c>
      <c r="D9" s="25">
        <f t="shared" si="0"/>
        <v>5.4811481498869143E-2</v>
      </c>
    </row>
    <row r="10" spans="2:7" x14ac:dyDescent="0.35">
      <c r="B10" s="9" t="s">
        <v>2</v>
      </c>
      <c r="C10" s="23">
        <v>2198.3000000000002</v>
      </c>
      <c r="D10" s="25">
        <f t="shared" si="0"/>
        <v>4.3362549417289238E-2</v>
      </c>
    </row>
    <row r="11" spans="2:7" x14ac:dyDescent="0.35">
      <c r="B11" s="9" t="s">
        <v>16</v>
      </c>
      <c r="C11" s="23">
        <v>1039.788</v>
      </c>
      <c r="D11" s="25">
        <f t="shared" si="0"/>
        <v>2.0510330042989737E-2</v>
      </c>
    </row>
    <row r="12" spans="2:7" x14ac:dyDescent="0.35">
      <c r="B12" s="9" t="s">
        <v>15</v>
      </c>
      <c r="C12" s="23">
        <v>344.59500000000003</v>
      </c>
      <c r="D12" s="25">
        <f t="shared" si="0"/>
        <v>6.7973059711826343E-3</v>
      </c>
    </row>
    <row r="13" spans="2:7" x14ac:dyDescent="0.35">
      <c r="B13" s="9" t="s">
        <v>13</v>
      </c>
      <c r="C13" s="23">
        <v>83.938000000000002</v>
      </c>
      <c r="D13" s="25">
        <f t="shared" si="0"/>
        <v>1.6557183610009661E-3</v>
      </c>
    </row>
    <row r="14" spans="2:7" x14ac:dyDescent="0.35">
      <c r="B14" s="9" t="s">
        <v>18</v>
      </c>
      <c r="C14" s="23">
        <v>39.878999999999998</v>
      </c>
      <c r="D14" s="25">
        <f t="shared" si="0"/>
        <v>7.8663290188421846E-4</v>
      </c>
    </row>
    <row r="15" spans="2:7" x14ac:dyDescent="0.35">
      <c r="B15" s="9" t="s">
        <v>14</v>
      </c>
      <c r="C15" s="23">
        <v>1.546</v>
      </c>
      <c r="D15" s="25">
        <f t="shared" si="0"/>
        <v>3.0495610880739282E-5</v>
      </c>
    </row>
    <row r="16" spans="2:7" ht="15" thickBot="1" x14ac:dyDescent="0.4">
      <c r="B16" s="10" t="s">
        <v>19</v>
      </c>
      <c r="C16" s="24">
        <v>50695.82</v>
      </c>
      <c r="D16" s="26">
        <f t="shared" ref="D16" si="1">C16/$C$16</f>
        <v>1</v>
      </c>
    </row>
    <row r="18" spans="2:7" x14ac:dyDescent="0.35">
      <c r="B18" t="s">
        <v>73</v>
      </c>
    </row>
    <row r="19" spans="2:7" x14ac:dyDescent="0.35">
      <c r="B19" t="s">
        <v>74</v>
      </c>
    </row>
    <row r="25" spans="2:7" x14ac:dyDescent="0.35">
      <c r="G25" t="s">
        <v>38</v>
      </c>
    </row>
    <row r="52" spans="7:7" x14ac:dyDescent="0.35">
      <c r="G52" t="s">
        <v>73</v>
      </c>
    </row>
    <row r="53" spans="7:7" x14ac:dyDescent="0.35">
      <c r="G53" t="s">
        <v>74</v>
      </c>
    </row>
  </sheetData>
  <sortState xmlns:xlrd2="http://schemas.microsoft.com/office/spreadsheetml/2017/richdata2" ref="B5:D15">
    <sortCondition descending="1" ref="D5:D1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A6D7-E19B-4F9A-9C5F-7AA9443DBE99}">
  <dimension ref="B2:F30"/>
  <sheetViews>
    <sheetView workbookViewId="0">
      <selection activeCell="B6" sqref="B6"/>
    </sheetView>
  </sheetViews>
  <sheetFormatPr defaultRowHeight="14.5" x14ac:dyDescent="0.35"/>
  <cols>
    <col min="2" max="2" width="49.08984375" bestFit="1" customWidth="1"/>
    <col min="3" max="3" width="10.90625" bestFit="1" customWidth="1"/>
    <col min="4" max="4" width="15.54296875" bestFit="1" customWidth="1"/>
  </cols>
  <sheetData>
    <row r="2" spans="2:6" x14ac:dyDescent="0.35">
      <c r="B2" t="s">
        <v>43</v>
      </c>
      <c r="F2" t="s">
        <v>44</v>
      </c>
    </row>
    <row r="3" spans="2:6" ht="15" thickBot="1" x14ac:dyDescent="0.4"/>
    <row r="4" spans="2:6" ht="15" thickBot="1" x14ac:dyDescent="0.4">
      <c r="B4" s="11" t="s">
        <v>40</v>
      </c>
      <c r="C4" s="12" t="s">
        <v>41</v>
      </c>
      <c r="D4" s="13" t="s">
        <v>42</v>
      </c>
    </row>
    <row r="5" spans="2:6" x14ac:dyDescent="0.35">
      <c r="B5" s="9" t="s">
        <v>39</v>
      </c>
      <c r="C5" s="4">
        <v>97808.857000000004</v>
      </c>
      <c r="D5" s="28">
        <v>0.55013050073653447</v>
      </c>
    </row>
    <row r="6" spans="2:6" x14ac:dyDescent="0.35">
      <c r="B6" s="9" t="s">
        <v>86</v>
      </c>
      <c r="C6" s="4">
        <v>21262.352999999999</v>
      </c>
      <c r="D6" s="28">
        <v>0.11959110106692029</v>
      </c>
    </row>
    <row r="7" spans="2:6" x14ac:dyDescent="0.35">
      <c r="B7" s="9" t="s">
        <v>10</v>
      </c>
      <c r="C7" s="4">
        <v>18061.79</v>
      </c>
      <c r="D7" s="28">
        <v>0.10158938445521483</v>
      </c>
    </row>
    <row r="8" spans="2:6" x14ac:dyDescent="0.35">
      <c r="B8" s="9" t="s">
        <v>5</v>
      </c>
      <c r="C8" s="4">
        <v>16778.861000000001</v>
      </c>
      <c r="D8" s="28">
        <v>9.4373490160698931E-2</v>
      </c>
    </row>
    <row r="9" spans="2:6" x14ac:dyDescent="0.35">
      <c r="B9" s="9" t="s">
        <v>7</v>
      </c>
      <c r="C9" s="4">
        <v>10733.983</v>
      </c>
      <c r="D9" s="28">
        <v>6.0373790511501914E-2</v>
      </c>
    </row>
    <row r="10" spans="2:6" x14ac:dyDescent="0.35">
      <c r="B10" s="9" t="s">
        <v>4</v>
      </c>
      <c r="C10" s="4">
        <v>8577.6990000000005</v>
      </c>
      <c r="D10" s="28">
        <v>4.824567008320392E-2</v>
      </c>
    </row>
    <row r="11" spans="2:6" x14ac:dyDescent="0.35">
      <c r="B11" s="9" t="s">
        <v>9</v>
      </c>
      <c r="C11" s="4">
        <v>2906.3159999999998</v>
      </c>
      <c r="D11" s="28">
        <v>1.6346710568129856E-2</v>
      </c>
    </row>
    <row r="12" spans="2:6" x14ac:dyDescent="0.35">
      <c r="B12" s="9" t="s">
        <v>8</v>
      </c>
      <c r="C12" s="4">
        <v>1184.93</v>
      </c>
      <c r="D12" s="28">
        <v>6.6646943255633971E-3</v>
      </c>
    </row>
    <row r="13" spans="2:6" x14ac:dyDescent="0.35">
      <c r="B13" s="9" t="s">
        <v>0</v>
      </c>
      <c r="C13" s="4">
        <v>249.14</v>
      </c>
      <c r="D13" s="28">
        <v>1.4012996078003467E-3</v>
      </c>
    </row>
    <row r="14" spans="2:6" x14ac:dyDescent="0.35">
      <c r="B14" s="9" t="s">
        <v>11</v>
      </c>
      <c r="C14" s="4">
        <v>218.85300000000001</v>
      </c>
      <c r="D14" s="28">
        <v>1.230948956674678E-3</v>
      </c>
    </row>
    <row r="15" spans="2:6" x14ac:dyDescent="0.35">
      <c r="B15" s="9" t="s">
        <v>6</v>
      </c>
      <c r="C15" s="4">
        <v>9.3209999999999997</v>
      </c>
      <c r="D15" s="28">
        <v>5.242640139803737E-5</v>
      </c>
    </row>
    <row r="16" spans="2:6" ht="15" thickBot="1" x14ac:dyDescent="0.4">
      <c r="B16" s="10" t="s">
        <v>20</v>
      </c>
      <c r="C16" s="29">
        <v>177792.1</v>
      </c>
      <c r="D16" s="8">
        <v>1</v>
      </c>
    </row>
    <row r="18" spans="2:6" x14ac:dyDescent="0.35">
      <c r="B18" t="s">
        <v>73</v>
      </c>
    </row>
    <row r="19" spans="2:6" x14ac:dyDescent="0.35">
      <c r="B19" t="s">
        <v>74</v>
      </c>
    </row>
    <row r="29" spans="2:6" x14ac:dyDescent="0.35">
      <c r="F29" t="s">
        <v>73</v>
      </c>
    </row>
    <row r="30" spans="2:6" x14ac:dyDescent="0.35">
      <c r="F30" t="s">
        <v>74</v>
      </c>
    </row>
  </sheetData>
  <sortState xmlns:xlrd2="http://schemas.microsoft.com/office/spreadsheetml/2017/richdata2" ref="B5:D15">
    <sortCondition descending="1" ref="D5:D1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C311C-23C3-4042-A34C-0D812AED83EC}">
  <dimension ref="B2:AA56"/>
  <sheetViews>
    <sheetView topLeftCell="A14" workbookViewId="0">
      <selection activeCell="K19" sqref="K19"/>
    </sheetView>
  </sheetViews>
  <sheetFormatPr defaultRowHeight="14.5" x14ac:dyDescent="0.35"/>
  <cols>
    <col min="2" max="2" width="49.08984375" bestFit="1" customWidth="1"/>
    <col min="3" max="10" width="9.90625" style="3" bestFit="1" customWidth="1"/>
    <col min="11" max="11" width="8.81640625" customWidth="1"/>
  </cols>
  <sheetData>
    <row r="2" spans="2:13" x14ac:dyDescent="0.35">
      <c r="B2" t="s">
        <v>46</v>
      </c>
      <c r="G2" s="35"/>
      <c r="M2" t="s">
        <v>47</v>
      </c>
    </row>
    <row r="3" spans="2:13" ht="15" thickBot="1" x14ac:dyDescent="0.4"/>
    <row r="4" spans="2:13" ht="15" thickBot="1" x14ac:dyDescent="0.4">
      <c r="B4" s="11"/>
      <c r="C4" s="12">
        <v>2015</v>
      </c>
      <c r="D4" s="12">
        <v>2016</v>
      </c>
      <c r="E4" s="12">
        <v>2017</v>
      </c>
      <c r="F4" s="12">
        <v>2018</v>
      </c>
      <c r="G4" s="12">
        <v>2019</v>
      </c>
      <c r="H4" s="12">
        <v>2020</v>
      </c>
      <c r="I4" s="12">
        <v>2021</v>
      </c>
      <c r="J4" s="13">
        <v>2022</v>
      </c>
    </row>
    <row r="5" spans="2:13" x14ac:dyDescent="0.35">
      <c r="B5" s="9" t="s">
        <v>39</v>
      </c>
      <c r="C5" s="5">
        <v>16.111352</v>
      </c>
      <c r="D5" s="5">
        <v>17.14432</v>
      </c>
      <c r="E5" s="5">
        <v>19.360599000000001</v>
      </c>
      <c r="F5" s="5">
        <v>20.955857000000002</v>
      </c>
      <c r="G5" s="5">
        <v>22.279841999999999</v>
      </c>
      <c r="H5" s="5">
        <v>21.904012000000002</v>
      </c>
      <c r="I5" s="5">
        <v>25.347418000000001</v>
      </c>
      <c r="J5" s="6">
        <v>28.277584999999998</v>
      </c>
      <c r="K5" s="30"/>
      <c r="L5" s="31" t="s">
        <v>45</v>
      </c>
    </row>
    <row r="6" spans="2:13" x14ac:dyDescent="0.35">
      <c r="B6" s="9" t="s">
        <v>86</v>
      </c>
      <c r="C6" s="5">
        <v>2.6230669999999998</v>
      </c>
      <c r="D6" s="5">
        <v>2.5679400000000001</v>
      </c>
      <c r="E6" s="5">
        <v>3.0354730000000001</v>
      </c>
      <c r="F6" s="5">
        <v>3.6895639999999998</v>
      </c>
      <c r="G6" s="5">
        <v>11.061159</v>
      </c>
      <c r="H6" s="5">
        <v>2.3206419999999999</v>
      </c>
      <c r="I6" s="5">
        <v>3.6378050000000002</v>
      </c>
      <c r="J6" s="6">
        <v>4.2427469999999996</v>
      </c>
      <c r="K6" s="30"/>
    </row>
    <row r="7" spans="2:13" x14ac:dyDescent="0.35">
      <c r="B7" s="9" t="s">
        <v>5</v>
      </c>
      <c r="C7" s="5">
        <v>2.8402790000000002</v>
      </c>
      <c r="D7" s="5">
        <v>3.792754</v>
      </c>
      <c r="E7" s="5">
        <v>3.7600310000000001</v>
      </c>
      <c r="F7" s="5">
        <v>3.8760270000000001</v>
      </c>
      <c r="G7" s="5">
        <v>4.0488429999999997</v>
      </c>
      <c r="H7" s="5">
        <v>3.8290609999999998</v>
      </c>
      <c r="I7" s="5">
        <v>4.2755280000000004</v>
      </c>
      <c r="J7" s="6">
        <v>4.6254289999999996</v>
      </c>
      <c r="K7" s="30"/>
    </row>
    <row r="8" spans="2:13" x14ac:dyDescent="0.35">
      <c r="B8" s="9" t="s">
        <v>7</v>
      </c>
      <c r="C8" s="5">
        <v>4.819839</v>
      </c>
      <c r="D8" s="5">
        <v>4.6522269999999999</v>
      </c>
      <c r="E8" s="5">
        <v>3.2766639999999998</v>
      </c>
      <c r="F8" s="5">
        <v>5.1992609999999999</v>
      </c>
      <c r="G8" s="5">
        <v>2.9318279999999999</v>
      </c>
      <c r="H8" s="5">
        <v>2.3991630000000002</v>
      </c>
      <c r="I8" s="5">
        <v>2.624279</v>
      </c>
      <c r="J8" s="6">
        <v>2.7787130000000002</v>
      </c>
      <c r="K8" s="30"/>
    </row>
    <row r="9" spans="2:13" x14ac:dyDescent="0.35">
      <c r="B9" s="9" t="s">
        <v>4</v>
      </c>
      <c r="C9" s="5">
        <v>2.836141</v>
      </c>
      <c r="D9" s="5">
        <v>2.7787440000000001</v>
      </c>
      <c r="E9" s="5">
        <v>2.1088070000000001</v>
      </c>
      <c r="F9" s="5">
        <v>2.0906479999999998</v>
      </c>
      <c r="G9" s="5">
        <v>2.2580209999999998</v>
      </c>
      <c r="H9" s="5">
        <v>2.1486670000000001</v>
      </c>
      <c r="I9" s="5">
        <v>1.9727110000000001</v>
      </c>
      <c r="J9" s="6">
        <v>2.1983000000000001</v>
      </c>
      <c r="K9" s="30"/>
    </row>
    <row r="10" spans="2:13" x14ac:dyDescent="0.35">
      <c r="B10" s="9" t="s">
        <v>10</v>
      </c>
      <c r="C10" s="5"/>
      <c r="D10" s="5"/>
      <c r="E10" s="5"/>
      <c r="F10" s="5"/>
      <c r="G10" s="5">
        <v>2.7244670000000002</v>
      </c>
      <c r="H10" s="5">
        <v>3.6613709999999999</v>
      </c>
      <c r="I10" s="5">
        <v>4.6126519999999998</v>
      </c>
      <c r="J10" s="6">
        <v>7.0632999999999999</v>
      </c>
      <c r="K10" s="30"/>
    </row>
    <row r="11" spans="2:13" x14ac:dyDescent="0.35">
      <c r="B11" s="9" t="s">
        <v>9</v>
      </c>
      <c r="C11" s="5">
        <v>0.25109300000000001</v>
      </c>
      <c r="D11" s="5">
        <v>0.25509500000000002</v>
      </c>
      <c r="E11" s="5">
        <v>0.206122</v>
      </c>
      <c r="F11" s="5">
        <v>0.39685199999999998</v>
      </c>
      <c r="G11" s="5">
        <v>0.36700100000000002</v>
      </c>
      <c r="H11" s="5">
        <v>0.50232100000000002</v>
      </c>
      <c r="I11" s="5">
        <v>0.99720600000000004</v>
      </c>
      <c r="J11" s="6">
        <v>1.0397879999999999</v>
      </c>
      <c r="K11" s="30"/>
    </row>
    <row r="12" spans="2:13" x14ac:dyDescent="0.35">
      <c r="B12" s="9" t="s">
        <v>8</v>
      </c>
      <c r="C12" s="5">
        <v>0.150835</v>
      </c>
      <c r="D12" s="5">
        <v>0.25772200000000001</v>
      </c>
      <c r="E12" s="5">
        <v>0.30541099999999999</v>
      </c>
      <c r="F12" s="5">
        <v>0.27159499999999998</v>
      </c>
      <c r="G12" s="5">
        <v>0.34569699999999998</v>
      </c>
      <c r="H12" s="5">
        <v>0.23192699999999999</v>
      </c>
      <c r="I12" s="5">
        <v>0.26271099999999997</v>
      </c>
      <c r="J12" s="6">
        <v>0.34459499999999998</v>
      </c>
      <c r="K12" s="30"/>
    </row>
    <row r="13" spans="2:13" x14ac:dyDescent="0.35">
      <c r="B13" s="9" t="s">
        <v>0</v>
      </c>
      <c r="C13" s="5">
        <v>0.10130500000000001</v>
      </c>
      <c r="D13" s="5">
        <v>4.4905E-2</v>
      </c>
      <c r="E13" s="5">
        <v>8.1295000000000006E-2</v>
      </c>
      <c r="F13" s="5">
        <v>8.9497999999999994E-2</v>
      </c>
      <c r="G13" s="5">
        <v>6.8084000000000006E-2</v>
      </c>
      <c r="H13" s="5">
        <v>4.1953999999999998E-2</v>
      </c>
      <c r="I13" s="5">
        <v>5.5163999999999998E-2</v>
      </c>
      <c r="J13" s="6">
        <v>8.3937999999999999E-2</v>
      </c>
      <c r="K13" s="30"/>
    </row>
    <row r="14" spans="2:13" x14ac:dyDescent="0.35">
      <c r="B14" s="9" t="s">
        <v>11</v>
      </c>
      <c r="C14" s="5"/>
      <c r="D14" s="5"/>
      <c r="E14" s="5"/>
      <c r="F14" s="5"/>
      <c r="G14" s="5">
        <v>0.13864699999999999</v>
      </c>
      <c r="H14" s="5">
        <v>2.8055E-2</v>
      </c>
      <c r="I14" s="5">
        <v>1.2272E-2</v>
      </c>
      <c r="J14" s="6">
        <v>3.9878999999999998E-2</v>
      </c>
      <c r="K14" s="30"/>
    </row>
    <row r="15" spans="2:13" x14ac:dyDescent="0.35">
      <c r="B15" s="9" t="s">
        <v>6</v>
      </c>
      <c r="C15" s="5">
        <v>1.8213E-2</v>
      </c>
      <c r="D15" s="5">
        <v>7.672E-3</v>
      </c>
      <c r="E15" s="5">
        <v>9.6520000000000009E-3</v>
      </c>
      <c r="F15" s="5">
        <v>5.7970000000000001E-3</v>
      </c>
      <c r="G15" s="5">
        <v>2.4499999999999999E-3</v>
      </c>
      <c r="H15" s="5">
        <v>1.9840000000000001E-3</v>
      </c>
      <c r="I15" s="5">
        <v>3.3409999999999998E-3</v>
      </c>
      <c r="J15" s="6">
        <v>1.5460000000000001E-3</v>
      </c>
      <c r="K15" s="30"/>
    </row>
    <row r="16" spans="2:13" ht="15" thickBot="1" x14ac:dyDescent="0.4">
      <c r="B16" s="10" t="s">
        <v>20</v>
      </c>
      <c r="C16" s="36">
        <v>29.752124999999999</v>
      </c>
      <c r="D16" s="36">
        <v>31.501379</v>
      </c>
      <c r="E16" s="36">
        <v>32.144053999999997</v>
      </c>
      <c r="F16" s="36">
        <v>36.575099000000002</v>
      </c>
      <c r="G16" s="36">
        <v>46.226036999999998</v>
      </c>
      <c r="H16" s="36">
        <v>37.069156</v>
      </c>
      <c r="I16" s="36">
        <v>43.801087000000003</v>
      </c>
      <c r="J16" s="37">
        <v>50.695819999999998</v>
      </c>
      <c r="K16" s="30"/>
    </row>
    <row r="18" spans="2:13" x14ac:dyDescent="0.35">
      <c r="B18" t="s">
        <v>73</v>
      </c>
    </row>
    <row r="19" spans="2:13" x14ac:dyDescent="0.35">
      <c r="B19" t="s">
        <v>74</v>
      </c>
    </row>
    <row r="23" spans="2:13" x14ac:dyDescent="0.35">
      <c r="B23" t="s">
        <v>48</v>
      </c>
    </row>
    <row r="24" spans="2:13" ht="15" thickBot="1" x14ac:dyDescent="0.4"/>
    <row r="25" spans="2:13" ht="15" thickBot="1" x14ac:dyDescent="0.4">
      <c r="B25" s="11"/>
      <c r="C25" s="12">
        <v>2015</v>
      </c>
      <c r="D25" s="12">
        <v>2016</v>
      </c>
      <c r="E25" s="12">
        <v>2017</v>
      </c>
      <c r="F25" s="12">
        <v>2018</v>
      </c>
      <c r="G25" s="12">
        <v>2019</v>
      </c>
      <c r="H25" s="12">
        <v>2020</v>
      </c>
      <c r="I25" s="12">
        <v>2021</v>
      </c>
      <c r="J25" s="13">
        <v>2022</v>
      </c>
    </row>
    <row r="26" spans="2:13" x14ac:dyDescent="0.35">
      <c r="B26" s="9" t="s">
        <v>39</v>
      </c>
      <c r="C26" s="32">
        <f>C5/C$16</f>
        <v>0.54151937046513487</v>
      </c>
      <c r="D26" s="32">
        <f t="shared" ref="D26:I26" si="0">D5/D$16</f>
        <v>0.5442403013531566</v>
      </c>
      <c r="E26" s="32">
        <f t="shared" si="0"/>
        <v>0.60230731941901294</v>
      </c>
      <c r="F26" s="32">
        <f t="shared" si="0"/>
        <v>0.57295421127910007</v>
      </c>
      <c r="G26" s="32">
        <f t="shared" si="0"/>
        <v>0.48197603441540965</v>
      </c>
      <c r="H26" s="32">
        <f t="shared" si="0"/>
        <v>0.59089589199171411</v>
      </c>
      <c r="I26" s="32">
        <f t="shared" si="0"/>
        <v>0.57869381186818492</v>
      </c>
      <c r="J26" s="28">
        <f>J5/J$16</f>
        <v>0.55778928124646177</v>
      </c>
    </row>
    <row r="27" spans="2:13" x14ac:dyDescent="0.35">
      <c r="B27" s="9" t="s">
        <v>86</v>
      </c>
      <c r="C27" s="32">
        <f t="shared" ref="C27:J27" si="1">C6/C$16</f>
        <v>8.8164021897595549E-2</v>
      </c>
      <c r="D27" s="32">
        <f t="shared" si="1"/>
        <v>8.1518336070303468E-2</v>
      </c>
      <c r="E27" s="32">
        <f t="shared" si="1"/>
        <v>9.4433421496865344E-2</v>
      </c>
      <c r="F27" s="32">
        <f t="shared" si="1"/>
        <v>0.10087639133936452</v>
      </c>
      <c r="G27" s="32">
        <f t="shared" si="1"/>
        <v>0.23928417225123583</v>
      </c>
      <c r="H27" s="32">
        <f t="shared" si="1"/>
        <v>6.2603043889102844E-2</v>
      </c>
      <c r="I27" s="32">
        <f t="shared" si="1"/>
        <v>8.3052847524080847E-2</v>
      </c>
      <c r="J27" s="28">
        <f t="shared" si="1"/>
        <v>8.369027268914872E-2</v>
      </c>
      <c r="M27" t="s">
        <v>73</v>
      </c>
    </row>
    <row r="28" spans="2:13" x14ac:dyDescent="0.35">
      <c r="B28" s="9" t="s">
        <v>5</v>
      </c>
      <c r="C28" s="32">
        <f t="shared" ref="C28:J28" si="2">C7/C$16</f>
        <v>9.5464744114916164E-2</v>
      </c>
      <c r="D28" s="32">
        <f t="shared" si="2"/>
        <v>0.12039961806116488</v>
      </c>
      <c r="E28" s="32">
        <f t="shared" si="2"/>
        <v>0.11697438661595082</v>
      </c>
      <c r="F28" s="32">
        <f t="shared" si="2"/>
        <v>0.10597447733497591</v>
      </c>
      <c r="G28" s="32">
        <f t="shared" si="2"/>
        <v>8.7587932316153333E-2</v>
      </c>
      <c r="H28" s="32">
        <f t="shared" si="2"/>
        <v>0.10329506827724914</v>
      </c>
      <c r="I28" s="32">
        <f t="shared" si="2"/>
        <v>9.7612372039990708E-2</v>
      </c>
      <c r="J28" s="28">
        <f t="shared" si="2"/>
        <v>9.1238863480263263E-2</v>
      </c>
      <c r="M28" t="s">
        <v>74</v>
      </c>
    </row>
    <row r="29" spans="2:13" x14ac:dyDescent="0.35">
      <c r="B29" s="9" t="s">
        <v>7</v>
      </c>
      <c r="C29" s="32">
        <f t="shared" ref="C29:J29" si="3">C8/C$16</f>
        <v>0.16199982354201592</v>
      </c>
      <c r="D29" s="32">
        <f t="shared" si="3"/>
        <v>0.14768328078589829</v>
      </c>
      <c r="E29" s="32">
        <f t="shared" si="3"/>
        <v>0.10193686210208582</v>
      </c>
      <c r="F29" s="32">
        <f t="shared" si="3"/>
        <v>0.14215302602461855</v>
      </c>
      <c r="G29" s="32">
        <f t="shared" si="3"/>
        <v>6.3423736713575513E-2</v>
      </c>
      <c r="H29" s="32">
        <f t="shared" si="3"/>
        <v>6.4721273934588638E-2</v>
      </c>
      <c r="I29" s="32">
        <f t="shared" si="3"/>
        <v>5.9913558766247051E-2</v>
      </c>
      <c r="J29" s="28">
        <f t="shared" si="3"/>
        <v>5.4811481498869143E-2</v>
      </c>
    </row>
    <row r="30" spans="2:13" x14ac:dyDescent="0.35">
      <c r="B30" s="9" t="s">
        <v>4</v>
      </c>
      <c r="C30" s="32">
        <f t="shared" ref="C30:J30" si="4">C9/C$16</f>
        <v>9.532566161240584E-2</v>
      </c>
      <c r="D30" s="32">
        <f t="shared" si="4"/>
        <v>8.8210233590091405E-2</v>
      </c>
      <c r="E30" s="32">
        <f t="shared" si="4"/>
        <v>6.5604886054509495E-2</v>
      </c>
      <c r="F30" s="32">
        <f t="shared" si="4"/>
        <v>5.7160419442747093E-2</v>
      </c>
      <c r="G30" s="32">
        <f t="shared" si="4"/>
        <v>4.8847384429688404E-2</v>
      </c>
      <c r="H30" s="32">
        <f t="shared" si="4"/>
        <v>5.7963742147245007E-2</v>
      </c>
      <c r="I30" s="32">
        <f t="shared" si="4"/>
        <v>4.5037946204394427E-2</v>
      </c>
      <c r="J30" s="28">
        <f t="shared" si="4"/>
        <v>4.3362549417289238E-2</v>
      </c>
    </row>
    <row r="31" spans="2:13" x14ac:dyDescent="0.35">
      <c r="B31" s="9" t="s">
        <v>10</v>
      </c>
      <c r="C31" s="32">
        <f t="shared" ref="C31:J31" si="5">C10/C$16</f>
        <v>0</v>
      </c>
      <c r="D31" s="32">
        <f t="shared" si="5"/>
        <v>0</v>
      </c>
      <c r="E31" s="32">
        <f t="shared" si="5"/>
        <v>0</v>
      </c>
      <c r="F31" s="32">
        <f t="shared" si="5"/>
        <v>0</v>
      </c>
      <c r="G31" s="32">
        <f t="shared" si="5"/>
        <v>5.8937931451921791E-2</v>
      </c>
      <c r="H31" s="32">
        <f t="shared" si="5"/>
        <v>9.877136129023277E-2</v>
      </c>
      <c r="I31" s="32">
        <f t="shared" si="5"/>
        <v>0.10530907600535118</v>
      </c>
      <c r="J31" s="28">
        <f t="shared" si="5"/>
        <v>0.13932706878002959</v>
      </c>
    </row>
    <row r="32" spans="2:13" x14ac:dyDescent="0.35">
      <c r="B32" s="9" t="s">
        <v>9</v>
      </c>
      <c r="C32" s="32">
        <f t="shared" ref="C32:J32" si="6">C11/C$16</f>
        <v>8.4394980190490593E-3</v>
      </c>
      <c r="D32" s="32">
        <f t="shared" si="6"/>
        <v>8.0978994602109323E-3</v>
      </c>
      <c r="E32" s="32">
        <f t="shared" si="6"/>
        <v>6.4124456734673237E-3</v>
      </c>
      <c r="F32" s="32">
        <f t="shared" si="6"/>
        <v>1.0850332899987502E-2</v>
      </c>
      <c r="G32" s="32">
        <f t="shared" si="6"/>
        <v>7.9392702428720003E-3</v>
      </c>
      <c r="H32" s="32">
        <f t="shared" si="6"/>
        <v>1.3550915483481739E-2</v>
      </c>
      <c r="I32" s="32">
        <f t="shared" si="6"/>
        <v>2.2766695264891484E-2</v>
      </c>
      <c r="J32" s="28">
        <f t="shared" si="6"/>
        <v>2.0510330042989737E-2</v>
      </c>
    </row>
    <row r="33" spans="2:14" x14ac:dyDescent="0.35">
      <c r="B33" s="9" t="s">
        <v>8</v>
      </c>
      <c r="C33" s="32">
        <f t="shared" ref="C33:J33" si="7">C12/C$16</f>
        <v>5.0697219106198297E-3</v>
      </c>
      <c r="D33" s="32">
        <f t="shared" si="7"/>
        <v>8.1812926348398905E-3</v>
      </c>
      <c r="E33" s="32">
        <f t="shared" si="7"/>
        <v>9.501321768560991E-3</v>
      </c>
      <c r="F33" s="32">
        <f t="shared" si="7"/>
        <v>7.42568051558794E-3</v>
      </c>
      <c r="G33" s="32">
        <f t="shared" si="7"/>
        <v>7.4784044325495605E-3</v>
      </c>
      <c r="H33" s="32">
        <f t="shared" si="7"/>
        <v>6.2566031986269121E-3</v>
      </c>
      <c r="I33" s="32">
        <f t="shared" si="7"/>
        <v>5.9978191865421044E-3</v>
      </c>
      <c r="J33" s="28">
        <f t="shared" si="7"/>
        <v>6.7973059711826343E-3</v>
      </c>
      <c r="N33" t="s">
        <v>51</v>
      </c>
    </row>
    <row r="34" spans="2:14" x14ac:dyDescent="0.35">
      <c r="B34" s="9" t="s">
        <v>0</v>
      </c>
      <c r="C34" s="32">
        <f t="shared" ref="C34:J34" si="8">C13/C$16</f>
        <v>3.404966872114177E-3</v>
      </c>
      <c r="D34" s="32">
        <f t="shared" si="8"/>
        <v>1.4254931506331833E-3</v>
      </c>
      <c r="E34" s="32">
        <f t="shared" si="8"/>
        <v>2.5290836059446643E-3</v>
      </c>
      <c r="F34" s="32">
        <f t="shared" si="8"/>
        <v>2.446965352028165E-3</v>
      </c>
      <c r="G34" s="32">
        <f t="shared" si="8"/>
        <v>1.4728495977277916E-3</v>
      </c>
      <c r="H34" s="32">
        <f t="shared" si="8"/>
        <v>1.1317765098293579E-3</v>
      </c>
      <c r="I34" s="32">
        <f t="shared" si="8"/>
        <v>1.259420799305734E-3</v>
      </c>
      <c r="J34" s="28">
        <f t="shared" si="8"/>
        <v>1.6557183610009661E-3</v>
      </c>
    </row>
    <row r="35" spans="2:14" x14ac:dyDescent="0.35">
      <c r="B35" s="9" t="s">
        <v>11</v>
      </c>
      <c r="C35" s="32">
        <f t="shared" ref="C35:J35" si="9">C14/C$16</f>
        <v>0</v>
      </c>
      <c r="D35" s="32">
        <f t="shared" si="9"/>
        <v>0</v>
      </c>
      <c r="E35" s="32">
        <f t="shared" si="9"/>
        <v>0</v>
      </c>
      <c r="F35" s="32">
        <f t="shared" si="9"/>
        <v>0</v>
      </c>
      <c r="G35" s="32">
        <f t="shared" si="9"/>
        <v>2.9993269810258665E-3</v>
      </c>
      <c r="H35" s="32">
        <f t="shared" si="9"/>
        <v>7.568286690962158E-4</v>
      </c>
      <c r="I35" s="32">
        <f t="shared" si="9"/>
        <v>2.8017569518308983E-4</v>
      </c>
      <c r="J35" s="28">
        <f t="shared" si="9"/>
        <v>7.8663290188421846E-4</v>
      </c>
    </row>
    <row r="36" spans="2:14" x14ac:dyDescent="0.35">
      <c r="B36" s="9" t="s">
        <v>6</v>
      </c>
      <c r="C36" s="32">
        <f t="shared" ref="C36:J36" si="10">C15/C$16</f>
        <v>6.1215795510404718E-4</v>
      </c>
      <c r="D36" s="32">
        <f t="shared" si="10"/>
        <v>2.4354489370132019E-4</v>
      </c>
      <c r="E36" s="32">
        <f t="shared" si="10"/>
        <v>3.0027326360265575E-4</v>
      </c>
      <c r="F36" s="32">
        <f t="shared" si="10"/>
        <v>1.584958115902844E-4</v>
      </c>
      <c r="G36" s="32">
        <f t="shared" si="10"/>
        <v>5.3000433500280371E-5</v>
      </c>
      <c r="H36" s="32">
        <f t="shared" si="10"/>
        <v>5.3521585438848405E-5</v>
      </c>
      <c r="I36" s="32">
        <f t="shared" si="10"/>
        <v>7.6276645828447131E-5</v>
      </c>
      <c r="J36" s="28">
        <f t="shared" si="10"/>
        <v>3.0495610880739282E-5</v>
      </c>
    </row>
    <row r="37" spans="2:14" ht="15" thickBot="1" x14ac:dyDescent="0.4">
      <c r="B37" s="10" t="s">
        <v>20</v>
      </c>
      <c r="C37" s="7">
        <f t="shared" ref="C37:J37" si="11">C16/C$16</f>
        <v>1</v>
      </c>
      <c r="D37" s="7">
        <f t="shared" si="11"/>
        <v>1</v>
      </c>
      <c r="E37" s="7">
        <f t="shared" si="11"/>
        <v>1</v>
      </c>
      <c r="F37" s="7">
        <f t="shared" si="11"/>
        <v>1</v>
      </c>
      <c r="G37" s="7">
        <f t="shared" si="11"/>
        <v>1</v>
      </c>
      <c r="H37" s="7">
        <f t="shared" si="11"/>
        <v>1</v>
      </c>
      <c r="I37" s="7">
        <f t="shared" si="11"/>
        <v>1</v>
      </c>
      <c r="J37" s="8">
        <f t="shared" si="11"/>
        <v>1</v>
      </c>
    </row>
    <row r="39" spans="2:14" x14ac:dyDescent="0.35">
      <c r="B39" t="s">
        <v>73</v>
      </c>
    </row>
    <row r="40" spans="2:14" x14ac:dyDescent="0.35">
      <c r="B40" t="s">
        <v>74</v>
      </c>
    </row>
    <row r="49" spans="14:27" x14ac:dyDescent="0.35">
      <c r="Y49" t="s">
        <v>21</v>
      </c>
    </row>
    <row r="54" spans="14:27" x14ac:dyDescent="0.35">
      <c r="AA54" t="s">
        <v>21</v>
      </c>
    </row>
    <row r="55" spans="14:27" x14ac:dyDescent="0.35">
      <c r="N55" t="s">
        <v>73</v>
      </c>
    </row>
    <row r="56" spans="14:27" x14ac:dyDescent="0.35">
      <c r="N56" t="s">
        <v>74</v>
      </c>
    </row>
  </sheetData>
  <sortState xmlns:xlrd2="http://schemas.microsoft.com/office/spreadsheetml/2017/richdata2" ref="B5:K15">
    <sortCondition descending="1" ref="K5:K15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8586-E239-41A7-AE37-821A09C7DCFB}">
  <dimension ref="B2:L46"/>
  <sheetViews>
    <sheetView workbookViewId="0">
      <selection activeCell="B12" sqref="B12"/>
    </sheetView>
  </sheetViews>
  <sheetFormatPr defaultRowHeight="14.5" x14ac:dyDescent="0.35"/>
  <cols>
    <col min="2" max="2" width="43" bestFit="1" customWidth="1"/>
    <col min="3" max="10" width="8.90625" style="3"/>
  </cols>
  <sheetData>
    <row r="2" spans="2:12" x14ac:dyDescent="0.35">
      <c r="B2" t="s">
        <v>52</v>
      </c>
      <c r="L2" t="s">
        <v>53</v>
      </c>
    </row>
    <row r="3" spans="2:12" ht="15" thickBot="1" x14ac:dyDescent="0.4"/>
    <row r="4" spans="2:12" ht="15" thickBot="1" x14ac:dyDescent="0.4">
      <c r="B4" s="11"/>
      <c r="C4" s="12">
        <v>2015</v>
      </c>
      <c r="D4" s="12">
        <v>2016</v>
      </c>
      <c r="E4" s="12">
        <v>2017</v>
      </c>
      <c r="F4" s="12">
        <v>2018</v>
      </c>
      <c r="G4" s="12">
        <v>2019</v>
      </c>
      <c r="H4" s="12">
        <v>2020</v>
      </c>
      <c r="I4" s="12">
        <v>2021</v>
      </c>
      <c r="J4" s="13">
        <v>2022</v>
      </c>
    </row>
    <row r="5" spans="2:12" x14ac:dyDescent="0.35">
      <c r="B5" s="9" t="s">
        <v>86</v>
      </c>
      <c r="C5" s="5">
        <v>2.6230669999999998</v>
      </c>
      <c r="D5" s="5">
        <v>2.5679400000000001</v>
      </c>
      <c r="E5" s="5">
        <v>3.0354730000000001</v>
      </c>
      <c r="F5" s="5">
        <v>3.6895639999999998</v>
      </c>
      <c r="G5" s="5">
        <v>11.061159</v>
      </c>
      <c r="H5" s="5">
        <v>2.3206419999999999</v>
      </c>
      <c r="I5" s="5">
        <v>3.6378050000000002</v>
      </c>
      <c r="J5" s="6">
        <v>4.2427469999999996</v>
      </c>
    </row>
    <row r="6" spans="2:12" ht="15" thickBot="1" x14ac:dyDescent="0.4">
      <c r="B6" s="10" t="s">
        <v>50</v>
      </c>
      <c r="C6" s="7"/>
      <c r="D6" s="7">
        <f>(D5-C5)/C5</f>
        <v>-2.1016237862014089E-2</v>
      </c>
      <c r="E6" s="7">
        <f t="shared" ref="E6:H6" si="0">(E5-D5)/D5</f>
        <v>0.18206539093592528</v>
      </c>
      <c r="F6" s="7">
        <f t="shared" si="0"/>
        <v>0.21548239763621674</v>
      </c>
      <c r="G6" s="7">
        <f>(G5-F5)/F5</f>
        <v>1.9979582953432982</v>
      </c>
      <c r="H6" s="7">
        <f t="shared" si="0"/>
        <v>-0.79019901983146612</v>
      </c>
      <c r="I6" s="7">
        <f>(I5-H5)/H5</f>
        <v>0.56758560777577949</v>
      </c>
      <c r="J6" s="8">
        <f>(J5-I5)/I5</f>
        <v>0.16629313555839287</v>
      </c>
    </row>
    <row r="8" spans="2:12" x14ac:dyDescent="0.35">
      <c r="B8" t="s">
        <v>73</v>
      </c>
    </row>
    <row r="9" spans="2:12" x14ac:dyDescent="0.35">
      <c r="B9" t="s">
        <v>74</v>
      </c>
    </row>
    <row r="16" spans="2:12" ht="15" thickBot="1" x14ac:dyDescent="0.4"/>
    <row r="17" spans="2:12" ht="15" thickBot="1" x14ac:dyDescent="0.4">
      <c r="B17" s="11"/>
      <c r="C17" s="12">
        <v>2015</v>
      </c>
      <c r="D17" s="12">
        <v>2016</v>
      </c>
      <c r="E17" s="12">
        <v>2017</v>
      </c>
      <c r="F17" s="12">
        <v>2018</v>
      </c>
      <c r="G17" s="12">
        <v>2019</v>
      </c>
      <c r="H17" s="12">
        <v>2020</v>
      </c>
      <c r="I17" s="12">
        <v>2021</v>
      </c>
      <c r="J17" s="13">
        <v>2022</v>
      </c>
    </row>
    <row r="18" spans="2:12" x14ac:dyDescent="0.35">
      <c r="B18" s="9" t="s">
        <v>49</v>
      </c>
      <c r="C18" s="46">
        <f>C5/0.15</f>
        <v>17.487113333333333</v>
      </c>
      <c r="D18" s="46">
        <f>D5/0.15</f>
        <v>17.119600000000002</v>
      </c>
      <c r="E18" s="46">
        <f>E5/0.15</f>
        <v>20.236486666666668</v>
      </c>
      <c r="F18" s="46">
        <f>F5/0.15</f>
        <v>24.597093333333333</v>
      </c>
      <c r="G18" s="46">
        <f>G5/0.08</f>
        <v>138.2644875</v>
      </c>
      <c r="H18" s="46">
        <f>H5/0.08</f>
        <v>29.008024999999996</v>
      </c>
      <c r="I18" s="46">
        <f>I5/0.08</f>
        <v>45.472562500000002</v>
      </c>
      <c r="J18" s="47">
        <f>J5/0.08</f>
        <v>53.034337499999992</v>
      </c>
    </row>
    <row r="19" spans="2:12" ht="15" thickBot="1" x14ac:dyDescent="0.4">
      <c r="B19" s="10" t="s">
        <v>50</v>
      </c>
      <c r="C19" s="7"/>
      <c r="D19" s="7">
        <f>(D18-C18)/C18</f>
        <v>-2.1016237862014085E-2</v>
      </c>
      <c r="E19" s="7">
        <f t="shared" ref="E19" si="1">(E18-D18)/D18</f>
        <v>0.18206539093592522</v>
      </c>
      <c r="F19" s="7">
        <f t="shared" ref="F19" si="2">(F18-E18)/E18</f>
        <v>0.21548239763621677</v>
      </c>
      <c r="G19" s="7">
        <f t="shared" ref="G19" si="3">(G18-F18)/F18</f>
        <v>4.621171803768684</v>
      </c>
      <c r="H19" s="7">
        <f t="shared" ref="H19" si="4">(H18-G18)/G18</f>
        <v>-0.79019901983146612</v>
      </c>
      <c r="I19" s="7">
        <f>(I18-H18)/H18</f>
        <v>0.5675856077757796</v>
      </c>
      <c r="J19" s="8">
        <f>(J18-I18)/I18</f>
        <v>0.16629313555839281</v>
      </c>
    </row>
    <row r="21" spans="2:12" x14ac:dyDescent="0.35">
      <c r="B21" t="s">
        <v>73</v>
      </c>
    </row>
    <row r="22" spans="2:12" x14ac:dyDescent="0.35">
      <c r="B22" t="s">
        <v>74</v>
      </c>
    </row>
    <row r="23" spans="2:12" x14ac:dyDescent="0.35">
      <c r="L23" t="s">
        <v>73</v>
      </c>
    </row>
    <row r="24" spans="2:12" x14ac:dyDescent="0.35">
      <c r="L24" t="s">
        <v>74</v>
      </c>
    </row>
    <row r="25" spans="2:12" x14ac:dyDescent="0.35">
      <c r="B25" t="s">
        <v>54</v>
      </c>
    </row>
    <row r="45" spans="2:2" x14ac:dyDescent="0.35">
      <c r="B45" t="s">
        <v>73</v>
      </c>
    </row>
    <row r="46" spans="2:2" x14ac:dyDescent="0.35">
      <c r="B46" t="s">
        <v>74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A717-0A73-4BF5-ABBA-3254FF57B202}">
  <dimension ref="B2:J37"/>
  <sheetViews>
    <sheetView tabSelected="1" workbookViewId="0">
      <selection activeCell="B15" sqref="B15"/>
    </sheetView>
  </sheetViews>
  <sheetFormatPr defaultRowHeight="14.5" x14ac:dyDescent="0.35"/>
  <cols>
    <col min="2" max="2" width="49.08984375" bestFit="1" customWidth="1"/>
    <col min="3" max="5" width="7.08984375" customWidth="1"/>
    <col min="6" max="8" width="14.54296875" style="3" bestFit="1" customWidth="1"/>
  </cols>
  <sheetData>
    <row r="2" spans="2:10" x14ac:dyDescent="0.35">
      <c r="B2" t="s">
        <v>65</v>
      </c>
      <c r="J2" t="s">
        <v>66</v>
      </c>
    </row>
    <row r="3" spans="2:10" ht="15" thickBot="1" x14ac:dyDescent="0.4"/>
    <row r="4" spans="2:10" ht="15" thickBot="1" x14ac:dyDescent="0.4">
      <c r="B4" s="11"/>
      <c r="C4" s="12">
        <v>2015</v>
      </c>
      <c r="D4" s="12">
        <v>2019</v>
      </c>
      <c r="E4" s="13">
        <v>2022</v>
      </c>
      <c r="F4" s="48" t="s">
        <v>61</v>
      </c>
      <c r="G4" s="12" t="s">
        <v>63</v>
      </c>
      <c r="H4" s="13" t="s">
        <v>62</v>
      </c>
    </row>
    <row r="5" spans="2:10" x14ac:dyDescent="0.35">
      <c r="B5" s="9" t="s">
        <v>39</v>
      </c>
      <c r="C5" s="5">
        <v>16.111352</v>
      </c>
      <c r="D5" s="5">
        <v>22.279841999999999</v>
      </c>
      <c r="E5" s="6">
        <v>28.277584999999998</v>
      </c>
      <c r="F5" s="49">
        <f>(D5-C5)/C5</f>
        <v>0.38286606859560879</v>
      </c>
      <c r="G5" s="50">
        <f>(E5-C5)/C5</f>
        <v>0.75513420599338887</v>
      </c>
      <c r="H5" s="51">
        <f t="shared" ref="H5:H16" si="0">(E5-D5)/D5</f>
        <v>0.26920042790249593</v>
      </c>
    </row>
    <row r="6" spans="2:10" x14ac:dyDescent="0.35">
      <c r="B6" s="9" t="s">
        <v>86</v>
      </c>
      <c r="C6" s="5">
        <v>2.6230669999999998</v>
      </c>
      <c r="D6" s="5">
        <v>11.061159</v>
      </c>
      <c r="E6" s="6">
        <v>4.2427469999999996</v>
      </c>
      <c r="F6" s="49">
        <f t="shared" ref="F6:F16" si="1">(D6-C6)/C6</f>
        <v>3.2168800873176329</v>
      </c>
      <c r="G6" s="50">
        <f t="shared" ref="G6:G16" si="2">(E6-C6)/C6</f>
        <v>0.61747564968794155</v>
      </c>
      <c r="H6" s="51">
        <f t="shared" si="0"/>
        <v>-0.61642835077228353</v>
      </c>
    </row>
    <row r="7" spans="2:10" x14ac:dyDescent="0.35">
      <c r="B7" s="9" t="s">
        <v>5</v>
      </c>
      <c r="C7" s="5">
        <v>2.8402790000000002</v>
      </c>
      <c r="D7" s="5">
        <v>4.0488429999999997</v>
      </c>
      <c r="E7" s="6">
        <v>4.6254289999999996</v>
      </c>
      <c r="F7" s="49">
        <f t="shared" si="1"/>
        <v>0.42550890247049655</v>
      </c>
      <c r="G7" s="50">
        <f t="shared" si="2"/>
        <v>0.62851219897763533</v>
      </c>
      <c r="H7" s="51">
        <f t="shared" si="0"/>
        <v>0.14240759644174888</v>
      </c>
    </row>
    <row r="8" spans="2:10" x14ac:dyDescent="0.35">
      <c r="B8" s="9" t="s">
        <v>7</v>
      </c>
      <c r="C8" s="5">
        <v>4.819839</v>
      </c>
      <c r="D8" s="5">
        <v>2.9318279999999999</v>
      </c>
      <c r="E8" s="6">
        <v>2.7787130000000002</v>
      </c>
      <c r="F8" s="49">
        <f t="shared" si="1"/>
        <v>-0.39171661128099922</v>
      </c>
      <c r="G8" s="50">
        <f t="shared" si="2"/>
        <v>-0.42348426991026045</v>
      </c>
      <c r="H8" s="51">
        <f t="shared" si="0"/>
        <v>-5.2225096424483183E-2</v>
      </c>
    </row>
    <row r="9" spans="2:10" x14ac:dyDescent="0.35">
      <c r="B9" s="9" t="s">
        <v>4</v>
      </c>
      <c r="C9" s="5">
        <v>2.836141</v>
      </c>
      <c r="D9" s="5">
        <v>2.2580209999999998</v>
      </c>
      <c r="E9" s="6">
        <v>2.1983000000000001</v>
      </c>
      <c r="F9" s="49">
        <f t="shared" si="1"/>
        <v>-0.20384035913588225</v>
      </c>
      <c r="G9" s="50">
        <f t="shared" si="2"/>
        <v>-0.22489749275512039</v>
      </c>
      <c r="H9" s="51">
        <f t="shared" si="0"/>
        <v>-2.6448381126659006E-2</v>
      </c>
    </row>
    <row r="10" spans="2:10" x14ac:dyDescent="0.35">
      <c r="B10" s="9" t="s">
        <v>10</v>
      </c>
      <c r="C10" s="5"/>
      <c r="D10" s="5">
        <v>2.7244670000000002</v>
      </c>
      <c r="E10" s="6">
        <v>7.0632999999999999</v>
      </c>
      <c r="F10" s="49"/>
      <c r="G10" s="50"/>
      <c r="H10" s="51">
        <f t="shared" si="0"/>
        <v>1.5925437892989707</v>
      </c>
    </row>
    <row r="11" spans="2:10" x14ac:dyDescent="0.35">
      <c r="B11" s="9" t="s">
        <v>9</v>
      </c>
      <c r="C11" s="5">
        <v>0.25109300000000001</v>
      </c>
      <c r="D11" s="5">
        <v>0.36700100000000002</v>
      </c>
      <c r="E11" s="6">
        <v>1.0397879999999999</v>
      </c>
      <c r="F11" s="49">
        <f t="shared" si="1"/>
        <v>0.46161382435989856</v>
      </c>
      <c r="G11" s="50">
        <f t="shared" si="2"/>
        <v>3.1410473410250379</v>
      </c>
      <c r="H11" s="51">
        <f t="shared" si="0"/>
        <v>1.8332020893676035</v>
      </c>
    </row>
    <row r="12" spans="2:10" x14ac:dyDescent="0.35">
      <c r="B12" s="9" t="s">
        <v>8</v>
      </c>
      <c r="C12" s="5">
        <v>0.150835</v>
      </c>
      <c r="D12" s="5">
        <v>0.34569699999999998</v>
      </c>
      <c r="E12" s="6">
        <v>0.34459499999999998</v>
      </c>
      <c r="F12" s="49">
        <f t="shared" si="1"/>
        <v>1.2918884874200285</v>
      </c>
      <c r="G12" s="50">
        <f t="shared" si="2"/>
        <v>1.2845824908012065</v>
      </c>
      <c r="H12" s="51">
        <f t="shared" si="0"/>
        <v>-3.1877626939197969E-3</v>
      </c>
    </row>
    <row r="13" spans="2:10" x14ac:dyDescent="0.35">
      <c r="B13" s="9" t="s">
        <v>0</v>
      </c>
      <c r="C13" s="5">
        <v>0.10130500000000001</v>
      </c>
      <c r="D13" s="5">
        <v>6.8084000000000006E-2</v>
      </c>
      <c r="E13" s="6">
        <v>8.3937999999999999E-2</v>
      </c>
      <c r="F13" s="49">
        <f t="shared" si="1"/>
        <v>-0.3279305068851488</v>
      </c>
      <c r="G13" s="50">
        <f t="shared" si="2"/>
        <v>-0.17143280193475155</v>
      </c>
      <c r="H13" s="51">
        <f t="shared" si="0"/>
        <v>0.23285940896539556</v>
      </c>
    </row>
    <row r="14" spans="2:10" x14ac:dyDescent="0.35">
      <c r="B14" s="9" t="s">
        <v>11</v>
      </c>
      <c r="C14" s="5"/>
      <c r="D14" s="5">
        <v>0.13864699999999999</v>
      </c>
      <c r="E14" s="6">
        <v>3.9878999999999998E-2</v>
      </c>
      <c r="F14" s="49"/>
      <c r="G14" s="50"/>
      <c r="H14" s="51">
        <f t="shared" si="0"/>
        <v>-0.71237026405187276</v>
      </c>
    </row>
    <row r="15" spans="2:10" x14ac:dyDescent="0.35">
      <c r="B15" s="9" t="s">
        <v>6</v>
      </c>
      <c r="C15" s="5">
        <v>1.8213E-2</v>
      </c>
      <c r="D15" s="5">
        <v>2.4499999999999999E-3</v>
      </c>
      <c r="E15" s="6">
        <v>1.5460000000000001E-3</v>
      </c>
      <c r="F15" s="49">
        <f t="shared" si="1"/>
        <v>-0.8654807005984736</v>
      </c>
      <c r="G15" s="50">
        <f t="shared" si="2"/>
        <v>-0.91511557678581235</v>
      </c>
      <c r="H15" s="51">
        <f t="shared" si="0"/>
        <v>-0.36897959183673462</v>
      </c>
    </row>
    <row r="16" spans="2:10" ht="15" thickBot="1" x14ac:dyDescent="0.4">
      <c r="B16" s="10" t="s">
        <v>64</v>
      </c>
      <c r="C16" s="36">
        <v>29.752124999999999</v>
      </c>
      <c r="D16" s="36">
        <v>46.226036999999998</v>
      </c>
      <c r="E16" s="37">
        <v>50.695819999999998</v>
      </c>
      <c r="F16" s="52">
        <f t="shared" si="1"/>
        <v>0.55370539079141401</v>
      </c>
      <c r="G16" s="53">
        <f t="shared" si="2"/>
        <v>0.70393946650869466</v>
      </c>
      <c r="H16" s="54">
        <f t="shared" si="0"/>
        <v>9.6694055776401514E-2</v>
      </c>
    </row>
    <row r="18" spans="2:2" x14ac:dyDescent="0.35">
      <c r="B18" t="s">
        <v>73</v>
      </c>
    </row>
    <row r="19" spans="2:2" x14ac:dyDescent="0.35">
      <c r="B19" t="s">
        <v>74</v>
      </c>
    </row>
    <row r="36" spans="10:10" x14ac:dyDescent="0.35">
      <c r="J36" t="s">
        <v>73</v>
      </c>
    </row>
    <row r="37" spans="10:10" x14ac:dyDescent="0.35">
      <c r="J37" t="s">
        <v>74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69E3-96B3-4958-B081-F0461698F72F}">
  <dimension ref="B2:I23"/>
  <sheetViews>
    <sheetView workbookViewId="0">
      <selection activeCell="G12" sqref="B4:G12"/>
    </sheetView>
  </sheetViews>
  <sheetFormatPr defaultRowHeight="14.5" x14ac:dyDescent="0.35"/>
  <cols>
    <col min="3" max="3" width="28" bestFit="1" customWidth="1"/>
    <col min="4" max="4" width="12" bestFit="1" customWidth="1"/>
    <col min="5" max="5" width="14.6328125" bestFit="1" customWidth="1"/>
    <col min="6" max="6" width="12.453125" bestFit="1" customWidth="1"/>
    <col min="7" max="7" width="20.90625" bestFit="1" customWidth="1"/>
  </cols>
  <sheetData>
    <row r="2" spans="2:9" x14ac:dyDescent="0.35">
      <c r="B2" t="s">
        <v>59</v>
      </c>
      <c r="I2" t="s">
        <v>60</v>
      </c>
    </row>
    <row r="3" spans="2:9" ht="15" thickBot="1" x14ac:dyDescent="0.4"/>
    <row r="4" spans="2:9" ht="15" thickBot="1" x14ac:dyDescent="0.4">
      <c r="B4" s="16" t="s">
        <v>28</v>
      </c>
      <c r="C4" s="12" t="s">
        <v>20</v>
      </c>
      <c r="D4" s="12" t="s">
        <v>58</v>
      </c>
      <c r="E4" s="12" t="s">
        <v>56</v>
      </c>
      <c r="F4" s="12" t="s">
        <v>55</v>
      </c>
      <c r="G4" s="13" t="s">
        <v>57</v>
      </c>
    </row>
    <row r="5" spans="2:9" x14ac:dyDescent="0.35">
      <c r="B5" s="17">
        <v>2015</v>
      </c>
      <c r="C5" s="4">
        <v>29.752124999999999</v>
      </c>
      <c r="D5" s="4">
        <v>1435.75096981044</v>
      </c>
      <c r="E5" s="4">
        <v>414.46856987999996</v>
      </c>
      <c r="F5" s="32">
        <v>2.0722343655409901E-2</v>
      </c>
      <c r="G5" s="28">
        <v>7.1783790526297464E-2</v>
      </c>
    </row>
    <row r="6" spans="2:9" x14ac:dyDescent="0.35">
      <c r="B6" s="17">
        <v>2016</v>
      </c>
      <c r="C6" s="4">
        <v>31.501379</v>
      </c>
      <c r="D6" s="4">
        <v>1475.2509238724094</v>
      </c>
      <c r="E6" s="4">
        <v>417.69394317516736</v>
      </c>
      <c r="F6" s="32">
        <v>2.1353234551659547E-2</v>
      </c>
      <c r="G6" s="28">
        <v>7.5417370815907034E-2</v>
      </c>
    </row>
    <row r="7" spans="2:9" x14ac:dyDescent="0.35">
      <c r="B7" s="17">
        <v>2017</v>
      </c>
      <c r="C7" s="4">
        <v>32.144053999999997</v>
      </c>
      <c r="D7" s="4">
        <v>1552.8680089793809</v>
      </c>
      <c r="E7" s="4">
        <v>436.40076791471404</v>
      </c>
      <c r="F7" s="32">
        <v>2.0699797931394443E-2</v>
      </c>
      <c r="G7" s="28">
        <v>7.3657189361962624E-2</v>
      </c>
    </row>
    <row r="8" spans="2:9" x14ac:dyDescent="0.35">
      <c r="B8" s="17">
        <v>2018</v>
      </c>
      <c r="C8" s="4">
        <v>36.575099000000002</v>
      </c>
      <c r="D8" s="4">
        <v>1630.904768761824</v>
      </c>
      <c r="E8" s="4">
        <v>464.70247833321486</v>
      </c>
      <c r="F8" s="32">
        <v>2.2426262833094578E-2</v>
      </c>
      <c r="G8" s="28">
        <v>7.870648577383707E-2</v>
      </c>
    </row>
    <row r="9" spans="2:9" x14ac:dyDescent="0.35">
      <c r="B9" s="17">
        <v>2019</v>
      </c>
      <c r="C9" s="4">
        <v>46.226036999999998</v>
      </c>
      <c r="D9" s="4">
        <v>1678.431243180898</v>
      </c>
      <c r="E9" s="4">
        <v>486.67701257256738</v>
      </c>
      <c r="F9" s="32">
        <v>2.7541215755966388E-2</v>
      </c>
      <c r="G9" s="28">
        <v>9.4982988318371278E-2</v>
      </c>
    </row>
    <row r="10" spans="2:9" x14ac:dyDescent="0.35">
      <c r="B10" s="17">
        <v>2020</v>
      </c>
      <c r="C10" s="4">
        <v>37.069156</v>
      </c>
      <c r="D10" s="4">
        <v>1644.0772703210571</v>
      </c>
      <c r="E10" s="4">
        <v>509.67489803624301</v>
      </c>
      <c r="F10" s="32">
        <v>2.2547088673491054E-2</v>
      </c>
      <c r="G10" s="28">
        <v>7.273098232388131E-2</v>
      </c>
    </row>
    <row r="11" spans="2:9" x14ac:dyDescent="0.35">
      <c r="B11" s="17">
        <v>2021</v>
      </c>
      <c r="C11" s="4">
        <v>43.801087000000003</v>
      </c>
      <c r="D11" s="4">
        <v>1889.8391198451905</v>
      </c>
      <c r="E11" s="4">
        <v>484.10616124352748</v>
      </c>
      <c r="F11" s="32">
        <v>2.3177151187127529E-2</v>
      </c>
      <c r="G11" s="28">
        <v>9.0478268005281706E-2</v>
      </c>
    </row>
    <row r="12" spans="2:9" ht="15" thickBot="1" x14ac:dyDescent="0.4">
      <c r="B12" s="33">
        <v>2022</v>
      </c>
      <c r="C12" s="29">
        <v>50.695819999999998</v>
      </c>
      <c r="D12" s="34">
        <v>2058.1546327451078</v>
      </c>
      <c r="E12" s="29">
        <v>536.81090000000006</v>
      </c>
      <c r="F12" s="7">
        <v>2.4631686654361516E-2</v>
      </c>
      <c r="G12" s="8">
        <v>9.443887968742809E-2</v>
      </c>
    </row>
    <row r="14" spans="2:9" x14ac:dyDescent="0.35">
      <c r="B14" t="s">
        <v>73</v>
      </c>
    </row>
    <row r="15" spans="2:9" x14ac:dyDescent="0.35">
      <c r="B15" t="s">
        <v>75</v>
      </c>
    </row>
    <row r="22" spans="9:9" x14ac:dyDescent="0.35">
      <c r="I22" t="s">
        <v>73</v>
      </c>
    </row>
    <row r="23" spans="9:9" x14ac:dyDescent="0.35">
      <c r="I23" t="s">
        <v>75</v>
      </c>
    </row>
  </sheetData>
  <sortState xmlns:xlrd2="http://schemas.microsoft.com/office/spreadsheetml/2017/richdata2" ref="B5:G12">
    <sortCondition ref="B5:B1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147B-B8DE-4BC8-9314-4C608B6C6EE2}">
  <dimension ref="B2:G15"/>
  <sheetViews>
    <sheetView workbookViewId="0">
      <selection activeCell="B4" sqref="B4:E11"/>
    </sheetView>
  </sheetViews>
  <sheetFormatPr defaultRowHeight="14.5" x14ac:dyDescent="0.35"/>
  <cols>
    <col min="2" max="2" width="23.36328125" customWidth="1"/>
    <col min="3" max="3" width="15.81640625" style="3" customWidth="1"/>
    <col min="4" max="4" width="11.36328125" style="3" customWidth="1"/>
    <col min="5" max="5" width="16.453125" style="3" bestFit="1" customWidth="1"/>
  </cols>
  <sheetData>
    <row r="2" spans="2:7" x14ac:dyDescent="0.35">
      <c r="B2" t="s">
        <v>84</v>
      </c>
    </row>
    <row r="3" spans="2:7" ht="15" thickBot="1" x14ac:dyDescent="0.4"/>
    <row r="4" spans="2:7" ht="15" thickBot="1" x14ac:dyDescent="0.4">
      <c r="B4" s="11" t="s">
        <v>89</v>
      </c>
      <c r="C4" s="12" t="s">
        <v>88</v>
      </c>
      <c r="D4" s="12" t="s">
        <v>87</v>
      </c>
      <c r="E4" s="13" t="s">
        <v>67</v>
      </c>
    </row>
    <row r="5" spans="2:7" x14ac:dyDescent="0.35">
      <c r="B5" s="9" t="s">
        <v>77</v>
      </c>
      <c r="C5" s="3">
        <v>0</v>
      </c>
      <c r="D5" s="3">
        <v>0</v>
      </c>
      <c r="E5" s="38">
        <v>0</v>
      </c>
    </row>
    <row r="6" spans="2:7" x14ac:dyDescent="0.35">
      <c r="B6" s="9" t="s">
        <v>78</v>
      </c>
      <c r="C6" s="39">
        <v>0.13</v>
      </c>
      <c r="D6" s="39">
        <v>0.13</v>
      </c>
      <c r="E6" s="38">
        <v>0</v>
      </c>
      <c r="G6" s="31" t="s">
        <v>69</v>
      </c>
    </row>
    <row r="7" spans="2:7" x14ac:dyDescent="0.35">
      <c r="B7" s="9" t="s">
        <v>79</v>
      </c>
      <c r="C7" s="39">
        <v>0.13</v>
      </c>
      <c r="D7" s="39">
        <v>0.13</v>
      </c>
      <c r="E7" s="38" t="s">
        <v>68</v>
      </c>
    </row>
    <row r="8" spans="2:7" x14ac:dyDescent="0.35">
      <c r="B8" s="9" t="s">
        <v>80</v>
      </c>
      <c r="C8" s="39">
        <v>0.13</v>
      </c>
      <c r="D8" s="39">
        <v>0.13</v>
      </c>
      <c r="E8" s="40">
        <v>0.13</v>
      </c>
    </row>
    <row r="9" spans="2:7" x14ac:dyDescent="0.35">
      <c r="B9" s="9" t="s">
        <v>81</v>
      </c>
      <c r="C9" s="39">
        <v>0.23</v>
      </c>
      <c r="D9" s="39">
        <v>0.13</v>
      </c>
      <c r="E9" s="40">
        <v>0.13</v>
      </c>
    </row>
    <row r="10" spans="2:7" x14ac:dyDescent="0.35">
      <c r="B10" s="9" t="s">
        <v>82</v>
      </c>
      <c r="C10" s="39">
        <v>0.23</v>
      </c>
      <c r="D10" s="39">
        <v>0.23</v>
      </c>
      <c r="E10" s="40">
        <v>0.13</v>
      </c>
    </row>
    <row r="11" spans="2:7" ht="15" thickBot="1" x14ac:dyDescent="0.4">
      <c r="B11" s="10" t="s">
        <v>83</v>
      </c>
      <c r="C11" s="41">
        <v>0.23</v>
      </c>
      <c r="D11" s="41">
        <v>0.23</v>
      </c>
      <c r="E11" s="42">
        <v>0.23</v>
      </c>
    </row>
    <row r="12" spans="2:7" x14ac:dyDescent="0.35">
      <c r="C12" s="43" t="s">
        <v>70</v>
      </c>
      <c r="D12" s="44" t="s">
        <v>71</v>
      </c>
      <c r="E12" s="45" t="s">
        <v>72</v>
      </c>
    </row>
    <row r="14" spans="2:7" x14ac:dyDescent="0.35">
      <c r="B14" t="s">
        <v>73</v>
      </c>
    </row>
    <row r="15" spans="2:7" x14ac:dyDescent="0.35">
      <c r="B15" t="s">
        <v>76</v>
      </c>
    </row>
  </sheetData>
  <hyperlinks>
    <hyperlink ref="C12" r:id="rId1" xr:uid="{B41A7625-751A-466A-BF15-DE3E6898E310}"/>
    <hyperlink ref="D12" r:id="rId2" display="https://qbz.gov.al/preview/0242c330-2bf6-4428-ae48-dd8f20c8eab4" xr:uid="{CBAF493C-1D2F-4D23-B958-74FDBF554B36}"/>
    <hyperlink ref="E12" r:id="rId3" xr:uid="{DB835455-2C22-4EBF-B36A-BBB750ADBB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8</vt:i4>
      </vt:variant>
    </vt:vector>
  </HeadingPairs>
  <TitlesOfParts>
    <vt:vector size="8" baseType="lpstr">
      <vt:lpstr>TAP Realizimi</vt:lpstr>
      <vt:lpstr>Kategori 2022</vt:lpstr>
      <vt:lpstr>2019-2022</vt:lpstr>
      <vt:lpstr>2015-2022</vt:lpstr>
      <vt:lpstr>Dividendi</vt:lpstr>
      <vt:lpstr>Rritje</vt:lpstr>
      <vt:lpstr>PBB-Total TR</vt:lpstr>
      <vt:lpstr>TAP - Paga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2023-06-21T08:38:32Z</dcterms:created>
  <dcterms:modified xsi:type="dcterms:W3CDTF">2023-06-22T18:00:26Z</dcterms:modified>
</cp:coreProperties>
</file>