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D0A9130D-73E9-4DE9-8CEE-00AB7B90874B}" xr6:coauthVersionLast="47" xr6:coauthVersionMax="47" xr10:uidLastSave="{00000000-0000-0000-0000-000000000000}"/>
  <bookViews>
    <workbookView xWindow="-110" yWindow="-110" windowWidth="19420" windowHeight="10300" tabRatio="721" activeTab="3" xr2:uid="{00000000-000D-0000-FFFF-FFFF00000000}"/>
  </bookViews>
  <sheets>
    <sheet name="Shpenzimet Total" sheetId="6" r:id="rId1"/>
    <sheet name="Kategoritë" sheetId="7" r:id="rId2"/>
    <sheet name="Financimi_Cens 2023" sheetId="2" r:id="rId3"/>
    <sheet name="Cens 2023_Shp. Kapitale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8" l="1"/>
  <c r="E9" i="8"/>
  <c r="E10" i="8"/>
  <c r="E7" i="8"/>
  <c r="G15" i="7"/>
  <c r="E15" i="7"/>
  <c r="G14" i="7"/>
  <c r="E14" i="7"/>
  <c r="G13" i="7"/>
  <c r="E13" i="7"/>
  <c r="G12" i="7"/>
  <c r="E12" i="7"/>
  <c r="G11" i="7"/>
  <c r="E11" i="7"/>
  <c r="G10" i="7"/>
  <c r="E10" i="7"/>
  <c r="G9" i="7"/>
  <c r="E9" i="7"/>
  <c r="G8" i="7"/>
  <c r="E8" i="7"/>
  <c r="G7" i="7"/>
  <c r="E7" i="7"/>
  <c r="D15" i="6"/>
  <c r="D14" i="6"/>
  <c r="D13" i="6"/>
  <c r="D12" i="6"/>
  <c r="D11" i="6"/>
  <c r="D10" i="6"/>
  <c r="D9" i="6"/>
  <c r="D8" i="6"/>
  <c r="E13" i="2"/>
  <c r="D13" i="2"/>
</calcChain>
</file>

<file path=xl/sharedStrings.xml><?xml version="1.0" encoding="utf-8"?>
<sst xmlns="http://schemas.openxmlformats.org/spreadsheetml/2006/main" count="52" uniqueCount="42">
  <si>
    <t>Viti</t>
  </si>
  <si>
    <t>Burimi Financimit</t>
  </si>
  <si>
    <t>Vlera e Financimit (% ndaj totalit)</t>
  </si>
  <si>
    <t>Buxheti i Shtetit</t>
  </si>
  <si>
    <t>Bashkimi Evropian</t>
  </si>
  <si>
    <t>Të Tjerë</t>
  </si>
  <si>
    <t>SDC - Agjencia Zviceriane për Zhvillim dhe Bashkëpunim</t>
  </si>
  <si>
    <t>UNFPA - Fondi i Kombeve të Bashkuara për Popullsinë</t>
  </si>
  <si>
    <t>SIDA - Agjencia Suedeze për Bashkëpunim Ndërkombëtar për Zhvillim</t>
  </si>
  <si>
    <t>Komente dhe Analiza: Open Data Albania</t>
  </si>
  <si>
    <t>Projekti i Regjistrimit të Përgjithshëm të Popullsisë dhe Banesave</t>
  </si>
  <si>
    <t>-</t>
  </si>
  <si>
    <t>Vlera e Financimit (në Euro)</t>
  </si>
  <si>
    <t>TOTAL</t>
  </si>
  <si>
    <t>Burimi: INSTAT, Raporti Vjetor 2022, https://www.instat.gov.al/media/12565/8-raporti-vjetor_2022.pdf</t>
  </si>
  <si>
    <t>2023* (Plan)</t>
  </si>
  <si>
    <t>2024* (Plan)</t>
  </si>
  <si>
    <t>Shpenzimet Buxhetore - Instituti i Statistikave (INSTAT)</t>
  </si>
  <si>
    <t>Tabela 1: Shpenzimet Buxhetore - INSTAT, Fakt 2016 - 2022 dhe Plan 2023 - 2024</t>
  </si>
  <si>
    <t>Shpenzime Total (mijë Lekë)</t>
  </si>
  <si>
    <t>Grafiku 1: Shpenzimet Buxhetore - INSTAT, Fakt 2016 - 2022 dhe Plan 2023 - 2024</t>
  </si>
  <si>
    <t>Tabela 2: Shpenzimet Buxhetore - INSTAT, Ndarja sipas Kategorive (Fakt 2016 - 2022 &amp; Plan 2023 - 2024)</t>
  </si>
  <si>
    <t>Grafiku 2: Shpenzimet Buxhetore - INSTAT, Ndarja sipas Kategorive (Fakt 2016 - 2022 &amp; Plan 2023 - 2024)</t>
  </si>
  <si>
    <t>Tabela 3: Cens 2023, Financimi</t>
  </si>
  <si>
    <t>Grafiku 3: Cens 2023, Financimi (në Euro)</t>
  </si>
  <si>
    <t>Grafiku 4: Cens 2023, Financimi (në %)</t>
  </si>
  <si>
    <t>Tabela 4: Shpenzimet Kapitale "Cens 2023" kundrejt Shpenzimeve Kapitale Total INSTAT, Fakt 2020 - 2022 &amp; Plan 2023</t>
  </si>
  <si>
    <t>Burimi: MFE, Buxheti Faktik ndër Vite, https://financa.gov.al/buxheti-faktik-nder-vite/</t>
  </si>
  <si>
    <t>Shpenzime Korrente (mijë Lekë)</t>
  </si>
  <si>
    <t>Shpenzime Kapitale (mijë Lekë)</t>
  </si>
  <si>
    <t>Shpenzime Korrente (% ndaj Totalit)</t>
  </si>
  <si>
    <t>Shpenzime Kapitale (% ndaj Totalit)</t>
  </si>
  <si>
    <t>Ndryshimi Vjetor (mijë Lekë)</t>
  </si>
  <si>
    <t>Nr.</t>
  </si>
  <si>
    <t>Shpenzimet Kapitale - Cens 2023</t>
  </si>
  <si>
    <t>Shpenzime Kapitale INSTAT (mijë Lekë)</t>
  </si>
  <si>
    <t>Shpenzime Kapitale Cens 2023 (mijë Lekë)</t>
  </si>
  <si>
    <t>Shp. Kap. Cens 2023 vs Shp. Kap. Tot. INSTAT (në %)</t>
  </si>
  <si>
    <t>Burimi: MFE, Thesari dhe Buxheti Faktik ndër Vite, https://financa.gov.al/investimet-vjetore/ &amp; https://financa.gov.al/buxheti-faktik-nder-vite/</t>
  </si>
  <si>
    <t>11 mujori 2023*</t>
  </si>
  <si>
    <t>Grafiku 5: Shpenzimet Kapitale për Projektin e Regjistrimit të Popullsisë Cens 2023, Fakt 2020 - 2022 dhe Janar-Nëntor 2023</t>
  </si>
  <si>
    <t>Grafiku 6: Shp. Kap. Cens 2023 kundrejt Shp. Kap. Tot. INSTAT, Fakt 2020 - 2022 &amp; Plan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</si>
</sst>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_-* #,##0.00_L_e_k_-;\-* #,##0.00_L_e_k_-;_-* &quot;-&quot;??_L_e_k_-;_-@_-"/>
    <numFmt numFmtId="171" formatCode="#,##0.0"/>
    <numFmt numFmtId="172" formatCode="0.0"/>
    <numFmt numFmtId="173" formatCode="#,##0.000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_([$€]* #,##0.00_);_([$€]* \(#,##0.00\);_([$€]* &quot;-&quot;??_);_(@_)"/>
    <numFmt numFmtId="180" formatCode="[&gt;=0.05]#,##0.0;[&lt;=-0.05]\-#,##0.0;?0.0"/>
    <numFmt numFmtId="181" formatCode="[Black]#,##0.0;[Black]\-#,##0.0;;"/>
    <numFmt numFmtId="182" formatCode="[Black][&gt;0.05]#,##0.0;[Black][&lt;-0.05]\-#,##0.0;;"/>
    <numFmt numFmtId="183" formatCode="[Black][&gt;0.5]#,##0;[Black][&lt;-0.5]\-#,##0;;"/>
    <numFmt numFmtId="184" formatCode="General\ \ \ \ \ \ "/>
    <numFmt numFmtId="185" formatCode="0.0\ \ \ \ \ \ \ \ "/>
    <numFmt numFmtId="186" formatCode="mmmm\ yyyy"/>
    <numFmt numFmtId="187" formatCode="#,##0\ &quot;Kč&quot;;\-#,##0\ &quot;Kč&quot;"/>
    <numFmt numFmtId="188" formatCode="#,##0.0____"/>
    <numFmt numFmtId="189" formatCode="\$#,##0.00\ ;\(\$#,##0.00\)"/>
    <numFmt numFmtId="190" formatCode="_-&quot;¢&quot;* #,##0_-;\-&quot;¢&quot;* #,##0_-;_-&quot;¢&quot;* &quot;-&quot;_-;_-@_-"/>
    <numFmt numFmtId="191" formatCode="_-&quot;¢&quot;* #,##0.00_-;\-&quot;¢&quot;* #,##0.00_-;_-&quot;¢&quot;* &quot;-&quot;??_-;_-@_-"/>
    <numFmt numFmtId="192" formatCode="mmmm\ d\,\ yyyy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5">
    <xf numFmtId="0" fontId="0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/>
    <xf numFmtId="0" fontId="7" fillId="0" borderId="0"/>
    <xf numFmtId="0" fontId="7" fillId="0" borderId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8" fontId="8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3" fontId="3" fillId="20" borderId="1" applyNumberFormat="0"/>
    <xf numFmtId="0" fontId="12" fillId="21" borderId="2" applyNumberFormat="0" applyAlignment="0" applyProtection="0"/>
    <xf numFmtId="0" fontId="13" fillId="0" borderId="3" applyNumberFormat="0" applyFont="0" applyFill="0" applyAlignment="0" applyProtection="0"/>
    <xf numFmtId="0" fontId="14" fillId="22" borderId="4" applyNumberFormat="0" applyAlignment="0" applyProtection="0"/>
    <xf numFmtId="0" fontId="16" fillId="0" borderId="0"/>
    <xf numFmtId="171" fontId="3" fillId="0" borderId="0" applyFill="0" applyBorder="0" applyAlignment="0" applyProtection="0"/>
    <xf numFmtId="168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17" fillId="0" borderId="0">
      <alignment horizontal="right" vertical="top"/>
    </xf>
    <xf numFmtId="3" fontId="3" fillId="0" borderId="0" applyFill="0" applyBorder="0" applyAlignment="0" applyProtection="0"/>
    <xf numFmtId="0" fontId="16" fillId="0" borderId="0"/>
    <xf numFmtId="0" fontId="16" fillId="0" borderId="0"/>
    <xf numFmtId="164" fontId="3" fillId="0" borderId="0" applyFill="0" applyBorder="0" applyAlignment="0" applyProtection="0"/>
    <xf numFmtId="192" fontId="3" fillId="0" borderId="0" applyFill="0" applyBorder="0" applyAlignment="0" applyProtection="0"/>
    <xf numFmtId="0" fontId="13" fillId="0" borderId="0" applyFont="0" applyFill="0" applyBorder="0" applyAlignment="0" applyProtection="0"/>
    <xf numFmtId="0" fontId="3" fillId="23" borderId="0" applyNumberFormat="0" applyBorder="0" applyProtection="0"/>
    <xf numFmtId="179" fontId="3" fillId="0" borderId="0" applyFont="0" applyFill="0" applyBorder="0" applyAlignment="0" applyProtection="0"/>
    <xf numFmtId="169" fontId="3" fillId="24" borderId="5" applyNumberFormat="0" applyFont="0" applyBorder="0" applyAlignment="0" applyProtection="0">
      <alignment horizontal="right"/>
    </xf>
    <xf numFmtId="0" fontId="18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2" fontId="3" fillId="0" borderId="0" applyFill="0" applyBorder="0" applyAlignment="0" applyProtection="0"/>
    <xf numFmtId="0" fontId="19" fillId="4" borderId="0" applyNumberFormat="0" applyBorder="0" applyAlignment="0" applyProtection="0"/>
    <xf numFmtId="38" fontId="5" fillId="23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25" borderId="1" applyNumberFormat="0" applyBorder="0" applyProtection="0"/>
    <xf numFmtId="171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7" borderId="2" applyNumberFormat="0" applyAlignment="0" applyProtection="0"/>
    <xf numFmtId="10" fontId="5" fillId="26" borderId="9" applyNumberFormat="0" applyBorder="0" applyAlignment="0" applyProtection="0"/>
    <xf numFmtId="3" fontId="3" fillId="27" borderId="0" applyNumberFormat="0" applyBorder="0"/>
    <xf numFmtId="171" fontId="24" fillId="0" borderId="0"/>
    <xf numFmtId="0" fontId="25" fillId="0" borderId="10" applyNumberFormat="0" applyFill="0" applyAlignment="0" applyProtection="0"/>
    <xf numFmtId="187" fontId="13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" fillId="28" borderId="1" applyNumberFormat="0"/>
    <xf numFmtId="3" fontId="3" fillId="29" borderId="1" applyNumberFormat="0" applyFont="0" applyAlignment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180" fontId="30" fillId="0" borderId="0" applyFill="0" applyBorder="0" applyAlignment="0" applyProtection="0">
      <alignment horizontal="right"/>
    </xf>
    <xf numFmtId="0" fontId="3" fillId="0" borderId="0"/>
    <xf numFmtId="0" fontId="15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" fontId="13" fillId="0" borderId="0" applyFont="0" applyFill="0" applyBorder="0" applyAlignment="0" applyProtection="0"/>
    <xf numFmtId="188" fontId="30" fillId="0" borderId="0" applyFill="0" applyBorder="0" applyAlignment="0">
      <alignment horizontal="centerContinuous"/>
    </xf>
    <xf numFmtId="3" fontId="3" fillId="32" borderId="1" applyNumberFormat="0"/>
    <xf numFmtId="0" fontId="8" fillId="0" borderId="0"/>
    <xf numFmtId="0" fontId="33" fillId="0" borderId="0"/>
    <xf numFmtId="0" fontId="6" fillId="0" borderId="0">
      <alignment vertical="top"/>
    </xf>
    <xf numFmtId="0" fontId="3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4" fontId="8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5" fontId="40" fillId="0" borderId="0" applyNumberFormat="0" applyFont="0" applyFill="0" applyBorder="0" applyAlignment="0" applyProtection="0"/>
    <xf numFmtId="0" fontId="30" fillId="0" borderId="13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30" fillId="0" borderId="0" applyNumberFormat="0" applyFont="0" applyFill="0" applyBorder="0" applyAlignment="0" applyProtection="0">
      <alignment horizontal="left" wrapText="1" indent="2"/>
    </xf>
    <xf numFmtId="186" fontId="30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43" fillId="0" borderId="0">
      <alignment horizontal="right"/>
    </xf>
    <xf numFmtId="0" fontId="44" fillId="0" borderId="0" applyProtection="0"/>
    <xf numFmtId="189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0" fontId="3" fillId="0" borderId="0"/>
    <xf numFmtId="0" fontId="23" fillId="7" borderId="2" applyNumberFormat="0" applyAlignment="0" applyProtection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9" fontId="0" fillId="0" borderId="16" xfId="1" applyNumberFormat="1" applyFont="1" applyBorder="1" applyAlignment="1">
      <alignment horizontal="right" indent="1"/>
    </xf>
    <xf numFmtId="169" fontId="0" fillId="0" borderId="18" xfId="1" applyNumberFormat="1" applyFont="1" applyBorder="1" applyAlignment="1">
      <alignment horizontal="right" indent="1"/>
    </xf>
    <xf numFmtId="3" fontId="1" fillId="0" borderId="9" xfId="0" applyNumberFormat="1" applyFont="1" applyBorder="1" applyAlignment="1">
      <alignment wrapText="1"/>
    </xf>
    <xf numFmtId="3" fontId="0" fillId="0" borderId="16" xfId="0" applyNumberFormat="1" applyBorder="1" applyAlignment="1">
      <alignment wrapText="1"/>
    </xf>
    <xf numFmtId="169" fontId="1" fillId="0" borderId="9" xfId="1" applyNumberFormat="1" applyFont="1" applyBorder="1" applyAlignment="1">
      <alignment horizontal="right" indent="1"/>
    </xf>
    <xf numFmtId="3" fontId="0" fillId="0" borderId="18" xfId="0" applyNumberFormat="1" applyBorder="1" applyAlignment="1">
      <alignment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10" fontId="0" fillId="0" borderId="0" xfId="0" applyNumberFormat="1"/>
    <xf numFmtId="0" fontId="1" fillId="33" borderId="23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9" xfId="0" applyNumberFormat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left" indent="1"/>
    </xf>
    <xf numFmtId="0" fontId="1" fillId="33" borderId="5" xfId="0" applyFont="1" applyFill="1" applyBorder="1" applyAlignment="1">
      <alignment horizontal="left" indent="1"/>
    </xf>
    <xf numFmtId="0" fontId="1" fillId="33" borderId="17" xfId="0" applyFont="1" applyFill="1" applyBorder="1" applyAlignment="1">
      <alignment horizontal="left" vertical="center" wrapText="1" indent="1"/>
    </xf>
    <xf numFmtId="0" fontId="1" fillId="33" borderId="9" xfId="0" applyFont="1" applyFill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right"/>
    </xf>
    <xf numFmtId="4" fontId="2" fillId="0" borderId="26" xfId="1" applyNumberFormat="1" applyFont="1" applyBorder="1" applyAlignment="1">
      <alignment horizontal="right"/>
    </xf>
    <xf numFmtId="4" fontId="0" fillId="0" borderId="13" xfId="0" applyNumberFormat="1" applyBorder="1" applyAlignment="1">
      <alignment horizontal="right" vertical="center" wrapText="1"/>
    </xf>
    <xf numFmtId="10" fontId="2" fillId="0" borderId="22" xfId="1" applyNumberFormat="1" applyFont="1" applyBorder="1" applyAlignment="1">
      <alignment horizontal="right"/>
    </xf>
    <xf numFmtId="10" fontId="2" fillId="0" borderId="15" xfId="1" applyNumberFormat="1" applyFont="1" applyBorder="1" applyAlignment="1">
      <alignment horizontal="right"/>
    </xf>
    <xf numFmtId="10" fontId="2" fillId="0" borderId="19" xfId="1" applyNumberFormat="1" applyFont="1" applyBorder="1" applyAlignment="1">
      <alignment horizontal="right"/>
    </xf>
    <xf numFmtId="10" fontId="2" fillId="0" borderId="22" xfId="1" applyNumberFormat="1" applyFont="1" applyBorder="1" applyAlignment="1">
      <alignment horizontal="center" vertical="center" wrapText="1"/>
    </xf>
    <xf numFmtId="10" fontId="2" fillId="0" borderId="15" xfId="1" applyNumberFormat="1" applyFont="1" applyBorder="1" applyAlignment="1">
      <alignment horizontal="center" vertical="center" wrapText="1"/>
    </xf>
    <xf numFmtId="10" fontId="2" fillId="0" borderId="19" xfId="1" applyNumberFormat="1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indent="1"/>
    </xf>
    <xf numFmtId="4" fontId="2" fillId="0" borderId="24" xfId="1" applyNumberFormat="1" applyFont="1" applyBorder="1" applyAlignment="1">
      <alignment horizontal="right" indent="1"/>
    </xf>
    <xf numFmtId="4" fontId="2" fillId="0" borderId="22" xfId="1" applyNumberFormat="1" applyFont="1" applyBorder="1" applyAlignment="1">
      <alignment horizontal="right" vertical="center" wrapText="1" indent="1"/>
    </xf>
    <xf numFmtId="10" fontId="2" fillId="0" borderId="23" xfId="1" applyNumberFormat="1" applyFont="1" applyBorder="1" applyAlignment="1">
      <alignment horizontal="right" indent="1"/>
    </xf>
    <xf numFmtId="4" fontId="2" fillId="0" borderId="5" xfId="1" applyNumberFormat="1" applyFont="1" applyBorder="1" applyAlignment="1">
      <alignment horizontal="right" indent="1"/>
    </xf>
    <xf numFmtId="4" fontId="2" fillId="0" borderId="15" xfId="1" applyNumberFormat="1" applyFont="1" applyBorder="1" applyAlignment="1">
      <alignment horizontal="right" vertical="center" wrapText="1" indent="1"/>
    </xf>
    <xf numFmtId="10" fontId="2" fillId="0" borderId="16" xfId="1" applyNumberFormat="1" applyFont="1" applyBorder="1" applyAlignment="1">
      <alignment horizontal="right" indent="1"/>
    </xf>
    <xf numFmtId="4" fontId="2" fillId="0" borderId="17" xfId="1" applyNumberFormat="1" applyFont="1" applyBorder="1" applyAlignment="1">
      <alignment horizontal="right" indent="1"/>
    </xf>
    <xf numFmtId="4" fontId="2" fillId="0" borderId="19" xfId="1" applyNumberFormat="1" applyFont="1" applyBorder="1" applyAlignment="1">
      <alignment horizontal="right" vertical="center" wrapText="1" indent="1"/>
    </xf>
    <xf numFmtId="10" fontId="2" fillId="0" borderId="18" xfId="1" applyNumberFormat="1" applyFont="1" applyBorder="1" applyAlignment="1">
      <alignment horizontal="right" indent="1"/>
    </xf>
    <xf numFmtId="0" fontId="1" fillId="33" borderId="5" xfId="0" applyFont="1" applyFill="1" applyBorder="1" applyAlignment="1">
      <alignment horizontal="right" wrapText="1" indent="1"/>
    </xf>
    <xf numFmtId="0" fontId="1" fillId="33" borderId="15" xfId="0" applyFont="1" applyFill="1" applyBorder="1" applyAlignment="1">
      <alignment wrapText="1"/>
    </xf>
    <xf numFmtId="0" fontId="1" fillId="33" borderId="17" xfId="0" applyFont="1" applyFill="1" applyBorder="1" applyAlignment="1">
      <alignment horizontal="right" wrapText="1" indent="1"/>
    </xf>
    <xf numFmtId="0" fontId="1" fillId="33" borderId="19" xfId="0" applyFont="1" applyFill="1" applyBorder="1" applyAlignment="1">
      <alignment wrapText="1"/>
    </xf>
    <xf numFmtId="0" fontId="1" fillId="33" borderId="9" xfId="0" applyFont="1" applyFill="1" applyBorder="1" applyAlignment="1">
      <alignment horizontal="right" wrapText="1" indent="1"/>
    </xf>
    <xf numFmtId="0" fontId="1" fillId="33" borderId="9" xfId="0" applyFont="1" applyFill="1" applyBorder="1" applyAlignment="1">
      <alignment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</cellXfs>
  <cellStyles count="165">
    <cellStyle name="_ALB content sheet" xfId="5" xr:uid="{00000000-0005-0000-0000-000000000000}"/>
    <cellStyle name="_ALB content sheet_Projekt_Buxhet_2012" xfId="6" xr:uid="{00000000-0005-0000-0000-000001000000}"/>
    <cellStyle name="_ALB_StructPC tables" xfId="7" xr:uid="{00000000-0005-0000-0000-000002000000}"/>
    <cellStyle name="_Output to team May 12 2008 10pm" xfId="8" xr:uid="{00000000-0005-0000-0000-000003000000}"/>
    <cellStyle name="_PC Table Summary fror Gramoz May 13 2008" xfId="9" xr:uid="{00000000-0005-0000-0000-000004000000}"/>
    <cellStyle name="1 indent" xfId="10" xr:uid="{00000000-0005-0000-0000-000005000000}"/>
    <cellStyle name="2 indents" xfId="11" xr:uid="{00000000-0005-0000-0000-000006000000}"/>
    <cellStyle name="20% - Accent1 2" xfId="12" xr:uid="{00000000-0005-0000-0000-000007000000}"/>
    <cellStyle name="20% - Accent2 2" xfId="13" xr:uid="{00000000-0005-0000-0000-000008000000}"/>
    <cellStyle name="20% - Accent3 2" xfId="14" xr:uid="{00000000-0005-0000-0000-000009000000}"/>
    <cellStyle name="20% - Accent4 2" xfId="15" xr:uid="{00000000-0005-0000-0000-00000A000000}"/>
    <cellStyle name="20% - Accent5 2" xfId="16" xr:uid="{00000000-0005-0000-0000-00000B000000}"/>
    <cellStyle name="20% - Accent6 2" xfId="17" xr:uid="{00000000-0005-0000-0000-00000C000000}"/>
    <cellStyle name="3 indents" xfId="18" xr:uid="{00000000-0005-0000-0000-00000D000000}"/>
    <cellStyle name="4 indents" xfId="19" xr:uid="{00000000-0005-0000-0000-00000E000000}"/>
    <cellStyle name="40% - Accent1 2" xfId="20" xr:uid="{00000000-0005-0000-0000-00000F000000}"/>
    <cellStyle name="40% - Accent2 2" xfId="21" xr:uid="{00000000-0005-0000-0000-000010000000}"/>
    <cellStyle name="40% - Accent3 2" xfId="22" xr:uid="{00000000-0005-0000-0000-000011000000}"/>
    <cellStyle name="40% - Accent4 2" xfId="23" xr:uid="{00000000-0005-0000-0000-000012000000}"/>
    <cellStyle name="40% - Accent5 2" xfId="24" xr:uid="{00000000-0005-0000-0000-000013000000}"/>
    <cellStyle name="40% - Accent6 2" xfId="25" xr:uid="{00000000-0005-0000-0000-000014000000}"/>
    <cellStyle name="5 indents" xfId="26" xr:uid="{00000000-0005-0000-0000-000015000000}"/>
    <cellStyle name="60% - Accent1 2" xfId="27" xr:uid="{00000000-0005-0000-0000-000016000000}"/>
    <cellStyle name="60% - Accent2 2" xfId="28" xr:uid="{00000000-0005-0000-0000-000017000000}"/>
    <cellStyle name="60% - Accent3 2" xfId="29" xr:uid="{00000000-0005-0000-0000-000018000000}"/>
    <cellStyle name="60% - Accent4 2" xfId="30" xr:uid="{00000000-0005-0000-0000-000019000000}"/>
    <cellStyle name="60% - Accent5 2" xfId="31" xr:uid="{00000000-0005-0000-0000-00001A000000}"/>
    <cellStyle name="60% - Accent6 2" xfId="32" xr:uid="{00000000-0005-0000-0000-00001B000000}"/>
    <cellStyle name="Accent1 2" xfId="33" xr:uid="{00000000-0005-0000-0000-00001C000000}"/>
    <cellStyle name="Accent2 2" xfId="34" xr:uid="{00000000-0005-0000-0000-00001D000000}"/>
    <cellStyle name="Accent3 2" xfId="35" xr:uid="{00000000-0005-0000-0000-00001E000000}"/>
    <cellStyle name="Accent4 2" xfId="36" xr:uid="{00000000-0005-0000-0000-00001F000000}"/>
    <cellStyle name="Accent5 2" xfId="37" xr:uid="{00000000-0005-0000-0000-000020000000}"/>
    <cellStyle name="Accent6 2" xfId="38" xr:uid="{00000000-0005-0000-0000-000021000000}"/>
    <cellStyle name="Bad 2" xfId="39" xr:uid="{00000000-0005-0000-0000-000022000000}"/>
    <cellStyle name="BoA" xfId="40" xr:uid="{00000000-0005-0000-0000-000023000000}"/>
    <cellStyle name="Calculation 2" xfId="41" xr:uid="{00000000-0005-0000-0000-000024000000}"/>
    <cellStyle name="Celkem" xfId="42" xr:uid="{00000000-0005-0000-0000-000025000000}"/>
    <cellStyle name="Check Cell 2" xfId="43" xr:uid="{00000000-0005-0000-0000-000026000000}"/>
    <cellStyle name="Comma  - Style1" xfId="44" xr:uid="{00000000-0005-0000-0000-000027000000}"/>
    <cellStyle name="Comma 2" xfId="45" xr:uid="{00000000-0005-0000-0000-000028000000}"/>
    <cellStyle name="Comma 2 3" xfId="46" xr:uid="{00000000-0005-0000-0000-000029000000}"/>
    <cellStyle name="Comma 3" xfId="47" xr:uid="{00000000-0005-0000-0000-00002A000000}"/>
    <cellStyle name="Comma 4" xfId="48" xr:uid="{00000000-0005-0000-0000-00002B000000}"/>
    <cellStyle name="Comma 5" xfId="49" xr:uid="{00000000-0005-0000-0000-00002C000000}"/>
    <cellStyle name="Comma 6" xfId="50" xr:uid="{00000000-0005-0000-0000-00002D000000}"/>
    <cellStyle name="Comma(3)" xfId="51" xr:uid="{00000000-0005-0000-0000-00002E000000}"/>
    <cellStyle name="Comma0" xfId="52" xr:uid="{00000000-0005-0000-0000-00002F000000}"/>
    <cellStyle name="Curren - Style3" xfId="53" xr:uid="{00000000-0005-0000-0000-000030000000}"/>
    <cellStyle name="Curren - Style4" xfId="54" xr:uid="{00000000-0005-0000-0000-000031000000}"/>
    <cellStyle name="Currency0" xfId="55" xr:uid="{00000000-0005-0000-0000-000032000000}"/>
    <cellStyle name="Date" xfId="56" xr:uid="{00000000-0005-0000-0000-000033000000}"/>
    <cellStyle name="Datum" xfId="57" xr:uid="{00000000-0005-0000-0000-000034000000}"/>
    <cellStyle name="Defl/Infl" xfId="58" xr:uid="{00000000-0005-0000-0000-000035000000}"/>
    <cellStyle name="Euro" xfId="59" xr:uid="{00000000-0005-0000-0000-000036000000}"/>
    <cellStyle name="Exogenous" xfId="60" xr:uid="{00000000-0005-0000-0000-000037000000}"/>
    <cellStyle name="Explanatory Text 2" xfId="61" xr:uid="{00000000-0005-0000-0000-000038000000}"/>
    <cellStyle name="Finanční0" xfId="62" xr:uid="{00000000-0005-0000-0000-000039000000}"/>
    <cellStyle name="Finanèní0" xfId="63" xr:uid="{00000000-0005-0000-0000-00003A000000}"/>
    <cellStyle name="Fixed" xfId="64" xr:uid="{00000000-0005-0000-0000-00003B000000}"/>
    <cellStyle name="Good 2" xfId="65" xr:uid="{00000000-0005-0000-0000-00003C000000}"/>
    <cellStyle name="Grey" xfId="66" xr:uid="{00000000-0005-0000-0000-00003D000000}"/>
    <cellStyle name="Heading 1 2" xfId="67" xr:uid="{00000000-0005-0000-0000-00003E000000}"/>
    <cellStyle name="Heading 2 2" xfId="68" xr:uid="{00000000-0005-0000-0000-00003F000000}"/>
    <cellStyle name="Heading 3 2" xfId="69" xr:uid="{00000000-0005-0000-0000-000040000000}"/>
    <cellStyle name="Heading 4 2" xfId="70" xr:uid="{00000000-0005-0000-0000-000041000000}"/>
    <cellStyle name="Hipervínculo_IIF" xfId="71" xr:uid="{00000000-0005-0000-0000-000042000000}"/>
    <cellStyle name="IMF" xfId="72" xr:uid="{00000000-0005-0000-0000-000043000000}"/>
    <cellStyle name="imf-one decimal" xfId="73" xr:uid="{00000000-0005-0000-0000-000044000000}"/>
    <cellStyle name="imf-zero decimal" xfId="74" xr:uid="{00000000-0005-0000-0000-000045000000}"/>
    <cellStyle name="Input [yellow]" xfId="76" xr:uid="{00000000-0005-0000-0000-000046000000}"/>
    <cellStyle name="Input 2" xfId="75" xr:uid="{00000000-0005-0000-0000-000047000000}"/>
    <cellStyle name="Input 3" xfId="163" xr:uid="{00000000-0005-0000-0000-000048000000}"/>
    <cellStyle name="INSTAT" xfId="77" xr:uid="{00000000-0005-0000-0000-000049000000}"/>
    <cellStyle name="Label" xfId="78" xr:uid="{00000000-0005-0000-0000-00004A000000}"/>
    <cellStyle name="Linked Cell 2" xfId="79" xr:uid="{00000000-0005-0000-0000-00004B000000}"/>
    <cellStyle name="Měna0" xfId="80" xr:uid="{00000000-0005-0000-0000-00004C000000}"/>
    <cellStyle name="Millares [0]_BALPROGRAMA2001R" xfId="81" xr:uid="{00000000-0005-0000-0000-00004D000000}"/>
    <cellStyle name="Millares_BALPROGRAMA2001R" xfId="82" xr:uid="{00000000-0005-0000-0000-00004E000000}"/>
    <cellStyle name="Milliers [0]_Encours - Apr rééch" xfId="83" xr:uid="{00000000-0005-0000-0000-00004F000000}"/>
    <cellStyle name="Milliers_Encours - Apr rééch" xfId="84" xr:uid="{00000000-0005-0000-0000-000050000000}"/>
    <cellStyle name="Mìna0" xfId="85" xr:uid="{00000000-0005-0000-0000-000051000000}"/>
    <cellStyle name="Model" xfId="86" xr:uid="{00000000-0005-0000-0000-000052000000}"/>
    <cellStyle name="MoF" xfId="87" xr:uid="{00000000-0005-0000-0000-000053000000}"/>
    <cellStyle name="Moneda [0]_BALPROGRAMA2001R" xfId="88" xr:uid="{00000000-0005-0000-0000-000054000000}"/>
    <cellStyle name="Moneda_BALPROGRAMA2001R" xfId="89" xr:uid="{00000000-0005-0000-0000-000055000000}"/>
    <cellStyle name="Monétaire [0]_Encours - Apr rééch" xfId="90" xr:uid="{00000000-0005-0000-0000-000056000000}"/>
    <cellStyle name="Monétaire_Encours - Apr rééch" xfId="91" xr:uid="{00000000-0005-0000-0000-000057000000}"/>
    <cellStyle name="Neutral 2" xfId="92" xr:uid="{00000000-0005-0000-0000-000058000000}"/>
    <cellStyle name="Normal" xfId="0" builtinId="0"/>
    <cellStyle name="Normal - Style1" xfId="93" xr:uid="{00000000-0005-0000-0000-00005A000000}"/>
    <cellStyle name="Normal - Style2" xfId="94" xr:uid="{00000000-0005-0000-0000-00005B000000}"/>
    <cellStyle name="Normal - Style5" xfId="95" xr:uid="{00000000-0005-0000-0000-00005C000000}"/>
    <cellStyle name="Normal - Style6" xfId="96" xr:uid="{00000000-0005-0000-0000-00005D000000}"/>
    <cellStyle name="Normal - Style7" xfId="97" xr:uid="{00000000-0005-0000-0000-00005E000000}"/>
    <cellStyle name="Normal - Style8" xfId="98" xr:uid="{00000000-0005-0000-0000-00005F000000}"/>
    <cellStyle name="Normal 10" xfId="99" xr:uid="{00000000-0005-0000-0000-000060000000}"/>
    <cellStyle name="Normal 11" xfId="100" xr:uid="{00000000-0005-0000-0000-000061000000}"/>
    <cellStyle name="Normal 2" xfId="3" xr:uid="{00000000-0005-0000-0000-000062000000}"/>
    <cellStyle name="normal 2 2" xfId="101" xr:uid="{00000000-0005-0000-0000-000063000000}"/>
    <cellStyle name="Normal 2 4" xfId="102" xr:uid="{00000000-0005-0000-0000-000064000000}"/>
    <cellStyle name="Normal 3" xfId="103" xr:uid="{00000000-0005-0000-0000-000065000000}"/>
    <cellStyle name="Normal 3 2" xfId="104" xr:uid="{00000000-0005-0000-0000-000066000000}"/>
    <cellStyle name="Normal 4" xfId="4" xr:uid="{00000000-0005-0000-0000-000067000000}"/>
    <cellStyle name="Normal 4 2" xfId="105" xr:uid="{00000000-0005-0000-0000-000068000000}"/>
    <cellStyle name="Normal 5" xfId="106" xr:uid="{00000000-0005-0000-0000-000069000000}"/>
    <cellStyle name="Normal 5 3" xfId="107" xr:uid="{00000000-0005-0000-0000-00006A000000}"/>
    <cellStyle name="Normal 6" xfId="108" xr:uid="{00000000-0005-0000-0000-00006B000000}"/>
    <cellStyle name="Normal 7" xfId="162" xr:uid="{00000000-0005-0000-0000-00006C000000}"/>
    <cellStyle name="Normal 8" xfId="109" xr:uid="{00000000-0005-0000-0000-00006D000000}"/>
    <cellStyle name="Normal Table" xfId="110" xr:uid="{00000000-0005-0000-0000-00006E000000}"/>
    <cellStyle name="normálne__1_NDARJA  BUXHETIT Universiteteve _2007-2008 sipas Formulës.xls_Flori_PM" xfId="111" xr:uid="{00000000-0005-0000-0000-00006F000000}"/>
    <cellStyle name="Note 2" xfId="112" xr:uid="{00000000-0005-0000-0000-000070000000}"/>
    <cellStyle name="Output 2" xfId="113" xr:uid="{00000000-0005-0000-0000-000071000000}"/>
    <cellStyle name="Output Amounts" xfId="114" xr:uid="{00000000-0005-0000-0000-000072000000}"/>
    <cellStyle name="Percent [2]" xfId="116" xr:uid="{00000000-0005-0000-0000-000074000000}"/>
    <cellStyle name="Percent 2" xfId="2" xr:uid="{00000000-0005-0000-0000-000075000000}"/>
    <cellStyle name="Percent 2 2" xfId="117" xr:uid="{00000000-0005-0000-0000-000076000000}"/>
    <cellStyle name="Percent 3" xfId="115" xr:uid="{00000000-0005-0000-0000-000077000000}"/>
    <cellStyle name="Percent 4" xfId="164" xr:uid="{00000000-0005-0000-0000-000078000000}"/>
    <cellStyle name="percentage difference" xfId="118" xr:uid="{00000000-0005-0000-0000-000079000000}"/>
    <cellStyle name="percentage difference one decimal" xfId="119" xr:uid="{00000000-0005-0000-0000-00007A000000}"/>
    <cellStyle name="percentage difference zero decimal" xfId="120" xr:uid="{00000000-0005-0000-0000-00007B000000}"/>
    <cellStyle name="Pevný" xfId="121" xr:uid="{00000000-0005-0000-0000-00007C000000}"/>
    <cellStyle name="Përqindje" xfId="1" builtinId="5"/>
    <cellStyle name="Presentation" xfId="122" xr:uid="{00000000-0005-0000-0000-00007D000000}"/>
    <cellStyle name="Proj" xfId="123" xr:uid="{00000000-0005-0000-0000-00007E000000}"/>
    <cellStyle name="Publication" xfId="124" xr:uid="{00000000-0005-0000-0000-00007F000000}"/>
    <cellStyle name="STYL1 - Style1" xfId="125" xr:uid="{00000000-0005-0000-0000-000080000000}"/>
    <cellStyle name="Style 1" xfId="126" xr:uid="{00000000-0005-0000-0000-000081000000}"/>
    <cellStyle name="Text" xfId="127" xr:uid="{00000000-0005-0000-0000-000082000000}"/>
    <cellStyle name="Title 2" xfId="128" xr:uid="{00000000-0005-0000-0000-000083000000}"/>
    <cellStyle name="Total 2" xfId="129" xr:uid="{00000000-0005-0000-0000-000084000000}"/>
    <cellStyle name="Warning Text 2" xfId="130" xr:uid="{00000000-0005-0000-0000-000085000000}"/>
    <cellStyle name="WebAnchor1" xfId="131" xr:uid="{00000000-0005-0000-0000-000086000000}"/>
    <cellStyle name="WebAnchor2" xfId="132" xr:uid="{00000000-0005-0000-0000-000087000000}"/>
    <cellStyle name="WebAnchor3" xfId="133" xr:uid="{00000000-0005-0000-0000-000088000000}"/>
    <cellStyle name="WebAnchor4" xfId="134" xr:uid="{00000000-0005-0000-0000-000089000000}"/>
    <cellStyle name="WebAnchor5" xfId="135" xr:uid="{00000000-0005-0000-0000-00008A000000}"/>
    <cellStyle name="WebAnchor6" xfId="136" xr:uid="{00000000-0005-0000-0000-00008B000000}"/>
    <cellStyle name="WebAnchor7" xfId="137" xr:uid="{00000000-0005-0000-0000-00008C000000}"/>
    <cellStyle name="Webexclude" xfId="138" xr:uid="{00000000-0005-0000-0000-00008D000000}"/>
    <cellStyle name="WebFN" xfId="139" xr:uid="{00000000-0005-0000-0000-00008E000000}"/>
    <cellStyle name="WebFN1" xfId="140" xr:uid="{00000000-0005-0000-0000-00008F000000}"/>
    <cellStyle name="WebFN2" xfId="141" xr:uid="{00000000-0005-0000-0000-000090000000}"/>
    <cellStyle name="WebFN3" xfId="142" xr:uid="{00000000-0005-0000-0000-000091000000}"/>
    <cellStyle name="WebFN4" xfId="143" xr:uid="{00000000-0005-0000-0000-000092000000}"/>
    <cellStyle name="WebHR" xfId="144" xr:uid="{00000000-0005-0000-0000-000093000000}"/>
    <cellStyle name="WebIndent1" xfId="145" xr:uid="{00000000-0005-0000-0000-000094000000}"/>
    <cellStyle name="WebIndent1wFN3" xfId="146" xr:uid="{00000000-0005-0000-0000-000095000000}"/>
    <cellStyle name="WebIndent2" xfId="147" xr:uid="{00000000-0005-0000-0000-000096000000}"/>
    <cellStyle name="WebNoBR" xfId="148" xr:uid="{00000000-0005-0000-0000-000097000000}"/>
    <cellStyle name="Záhlaví 1" xfId="149" xr:uid="{00000000-0005-0000-0000-000098000000}"/>
    <cellStyle name="Záhlaví 2" xfId="150" xr:uid="{00000000-0005-0000-0000-000099000000}"/>
    <cellStyle name="zero" xfId="151" xr:uid="{00000000-0005-0000-0000-00009A000000}"/>
    <cellStyle name="ДАТА" xfId="152" xr:uid="{00000000-0005-0000-0000-00009B000000}"/>
    <cellStyle name="ДЕНЕЖНЫЙ_BOPENGC" xfId="153" xr:uid="{00000000-0005-0000-0000-00009C000000}"/>
    <cellStyle name="ЗАГОЛОВОК1" xfId="154" xr:uid="{00000000-0005-0000-0000-00009D000000}"/>
    <cellStyle name="ЗАГОЛОВОК2" xfId="155" xr:uid="{00000000-0005-0000-0000-00009E000000}"/>
    <cellStyle name="ИТОГОВЫЙ" xfId="156" xr:uid="{00000000-0005-0000-0000-00009F000000}"/>
    <cellStyle name="Обычный_BOPENGC" xfId="157" xr:uid="{00000000-0005-0000-0000-0000A0000000}"/>
    <cellStyle name="ПРОЦЕНТНЫЙ_BOPENGC" xfId="158" xr:uid="{00000000-0005-0000-0000-0000A1000000}"/>
    <cellStyle name="ТЕКСТ" xfId="159" xr:uid="{00000000-0005-0000-0000-0000A2000000}"/>
    <cellStyle name="ФИКСИРОВАННЫЙ" xfId="160" xr:uid="{00000000-0005-0000-0000-0000A3000000}"/>
    <cellStyle name="ФИНАНСОВЫЙ_BOPENGC" xfId="161" xr:uid="{00000000-0005-0000-0000-0000A4000000}"/>
  </cellStyles>
  <dxfs count="0"/>
  <tableStyles count="0" defaultTableStyle="TableStyleMedium2" defaultPivotStyle="PivotStyleLight16"/>
  <colors>
    <mruColors>
      <color rgb="FFFF6699"/>
      <color rgb="FFFF99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'Shpenzimet Total'!$C$6</c:f>
              <c:strCache>
                <c:ptCount val="1"/>
                <c:pt idx="0">
                  <c:v>Shpenzime Total (mijë Lekë)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0.202761365152930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F4-4FAB-B553-D690F6B2D4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'Shpenzimet Total'!$B$7:$B$15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 (Plan)</c:v>
                </c:pt>
                <c:pt idx="8">
                  <c:v>2024* (Plan)</c:v>
                </c:pt>
              </c:strCache>
            </c:strRef>
          </c:cat>
          <c:val>
            <c:numRef>
              <c:f>'Shpenzimet Total'!$C$7:$C$15</c:f>
              <c:numCache>
                <c:formatCode>#,##0</c:formatCode>
                <c:ptCount val="9"/>
                <c:pt idx="0">
                  <c:v>399646.11</c:v>
                </c:pt>
                <c:pt idx="1">
                  <c:v>510722.39</c:v>
                </c:pt>
                <c:pt idx="2">
                  <c:v>603945.66</c:v>
                </c:pt>
                <c:pt idx="3">
                  <c:v>764271.25</c:v>
                </c:pt>
                <c:pt idx="4">
                  <c:v>653172.73</c:v>
                </c:pt>
                <c:pt idx="5">
                  <c:v>676979.24</c:v>
                </c:pt>
                <c:pt idx="6">
                  <c:v>731668.97</c:v>
                </c:pt>
                <c:pt idx="7">
                  <c:v>1531000</c:v>
                </c:pt>
                <c:pt idx="8">
                  <c:v>1182500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9-4670-8E16-749A5E82C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7320704"/>
        <c:axId val="251929696"/>
      </c:barChart>
      <c:lineChart>
        <c:grouping val="stacked"/>
        <c:varyColors val="0"/>
        <c:ser>
          <c:idx val="1"/>
          <c:order val="1"/>
          <c:tx>
            <c:strRef>
              <c:f>'Shpenzimet Total'!$D$6</c:f>
              <c:strCache>
                <c:ptCount val="1"/>
                <c:pt idx="0">
                  <c:v>Ndryshimi Vjetor (mijë Lekë)</c:v>
                </c:pt>
              </c:strCache>
            </c:strRef>
          </c:tx>
          <c:spPr>
            <a:ln w="38100" cap="rnd">
              <a:solidFill>
                <a:srgbClr val="FF6699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22225">
                <a:solidFill>
                  <a:srgbClr val="FF6699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6.7439464193714577E-2"/>
                  <c:y val="5.1399488006988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F4-4FAB-B553-D690F6B2D485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solidFill>
                  <a:srgbClr val="FF6699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'Shpenzimet Total'!$B$7:$B$15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 (Plan)</c:v>
                </c:pt>
                <c:pt idx="8">
                  <c:v>2024* (Plan)</c:v>
                </c:pt>
              </c:strCache>
            </c:strRef>
          </c:cat>
          <c:val>
            <c:numRef>
              <c:f>'Shpenzimet Total'!$D$7:$D$15</c:f>
              <c:numCache>
                <c:formatCode>#,##0</c:formatCode>
                <c:ptCount val="9"/>
                <c:pt idx="0">
                  <c:v>0</c:v>
                </c:pt>
                <c:pt idx="1">
                  <c:v>-93223.270000000019</c:v>
                </c:pt>
                <c:pt idx="2">
                  <c:v>-160325.58999999997</c:v>
                </c:pt>
                <c:pt idx="3">
                  <c:v>111098.52000000002</c:v>
                </c:pt>
                <c:pt idx="4">
                  <c:v>-23806.510000000009</c:v>
                </c:pt>
                <c:pt idx="5">
                  <c:v>-54689.729999999981</c:v>
                </c:pt>
                <c:pt idx="6">
                  <c:v>-799331.03</c:v>
                </c:pt>
                <c:pt idx="7">
                  <c:v>348500</c:v>
                </c:pt>
                <c:pt idx="8">
                  <c:v>1182500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9-4670-8E16-749A5E82C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055904"/>
        <c:axId val="67651760"/>
      </c:lineChart>
      <c:catAx>
        <c:axId val="3732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51929696"/>
        <c:crosses val="autoZero"/>
        <c:auto val="1"/>
        <c:lblAlgn val="ctr"/>
        <c:lblOffset val="100"/>
        <c:noMultiLvlLbl val="0"/>
      </c:catAx>
      <c:valAx>
        <c:axId val="25192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7320704"/>
        <c:crosses val="autoZero"/>
        <c:crossBetween val="between"/>
      </c:valAx>
      <c:valAx>
        <c:axId val="676517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10055904"/>
        <c:crosses val="max"/>
        <c:crossBetween val="between"/>
      </c:valAx>
      <c:catAx>
        <c:axId val="161005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51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Kategoritë!$D$6</c:f>
              <c:strCache>
                <c:ptCount val="1"/>
                <c:pt idx="0">
                  <c:v>Shpenzime Korrente (mijë Lekë)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Kategoritë!$B$7:$B$15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 (Plan)</c:v>
                </c:pt>
                <c:pt idx="8">
                  <c:v>2024* (Plan)</c:v>
                </c:pt>
              </c:strCache>
            </c:strRef>
          </c:cat>
          <c:val>
            <c:numRef>
              <c:f>Kategoritë!$D$7:$D$15</c:f>
              <c:numCache>
                <c:formatCode>#,##0.00</c:formatCode>
                <c:ptCount val="9"/>
                <c:pt idx="0">
                  <c:v>349579.47</c:v>
                </c:pt>
                <c:pt idx="1">
                  <c:v>446821.67</c:v>
                </c:pt>
                <c:pt idx="2">
                  <c:v>488645.28</c:v>
                </c:pt>
                <c:pt idx="3">
                  <c:v>567472.05000000005</c:v>
                </c:pt>
                <c:pt idx="4">
                  <c:v>503500.28</c:v>
                </c:pt>
                <c:pt idx="5">
                  <c:v>527901.46</c:v>
                </c:pt>
                <c:pt idx="6">
                  <c:v>549807.15</c:v>
                </c:pt>
                <c:pt idx="7">
                  <c:v>975400</c:v>
                </c:pt>
                <c:pt idx="8">
                  <c:v>932500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A99-BBB9-59EB2DBF46E7}"/>
            </c:ext>
          </c:extLst>
        </c:ser>
        <c:ser>
          <c:idx val="2"/>
          <c:order val="2"/>
          <c:tx>
            <c:strRef>
              <c:f>Kategoritë!$F$6</c:f>
              <c:strCache>
                <c:ptCount val="1"/>
                <c:pt idx="0">
                  <c:v>Shpenzime Kapitale (mijë Lekë)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Kategoritë!$B$7:$B$15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 (Plan)</c:v>
                </c:pt>
                <c:pt idx="8">
                  <c:v>2024* (Plan)</c:v>
                </c:pt>
              </c:strCache>
            </c:strRef>
          </c:cat>
          <c:val>
            <c:numRef>
              <c:f>Kategoritë!$F$7:$F$15</c:f>
              <c:numCache>
                <c:formatCode>#,##0.00</c:formatCode>
                <c:ptCount val="9"/>
                <c:pt idx="0">
                  <c:v>50066.64</c:v>
                </c:pt>
                <c:pt idx="1">
                  <c:v>63900.72</c:v>
                </c:pt>
                <c:pt idx="2">
                  <c:v>115300.37</c:v>
                </c:pt>
                <c:pt idx="3">
                  <c:v>196799.2</c:v>
                </c:pt>
                <c:pt idx="4">
                  <c:v>149672.45000000001</c:v>
                </c:pt>
                <c:pt idx="5">
                  <c:v>149077.78</c:v>
                </c:pt>
                <c:pt idx="6">
                  <c:v>181861.82</c:v>
                </c:pt>
                <c:pt idx="7">
                  <c:v>555600</c:v>
                </c:pt>
                <c:pt idx="8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02-4A99-BBB9-59EB2DBF4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72044319"/>
        <c:axId val="1172213439"/>
      </c:barChart>
      <c:lineChart>
        <c:grouping val="standard"/>
        <c:varyColors val="0"/>
        <c:ser>
          <c:idx val="1"/>
          <c:order val="1"/>
          <c:tx>
            <c:strRef>
              <c:f>Kategoritë!$E$6</c:f>
              <c:strCache>
                <c:ptCount val="1"/>
                <c:pt idx="0">
                  <c:v>Shpenzime Korrente (% ndaj Totalit)</c:v>
                </c:pt>
              </c:strCache>
            </c:strRef>
          </c:tx>
          <c:spPr>
            <a:ln w="38100" cap="rnd">
              <a:solidFill>
                <a:srgbClr val="FF6699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B050"/>
              </a:solidFill>
              <a:ln w="22225">
                <a:solidFill>
                  <a:srgbClr val="FF669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Kategoritë!$B$7:$B$15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 (Plan)</c:v>
                </c:pt>
                <c:pt idx="8">
                  <c:v>2024* (Plan)</c:v>
                </c:pt>
              </c:strCache>
            </c:strRef>
          </c:cat>
          <c:val>
            <c:numRef>
              <c:f>Kategoritë!$E$7:$E$15</c:f>
              <c:numCache>
                <c:formatCode>0.00%</c:formatCode>
                <c:ptCount val="9"/>
                <c:pt idx="0">
                  <c:v>0.8747225639203644</c:v>
                </c:pt>
                <c:pt idx="1">
                  <c:v>0.87488169453467657</c:v>
                </c:pt>
                <c:pt idx="2">
                  <c:v>0.80908815538139645</c:v>
                </c:pt>
                <c:pt idx="3">
                  <c:v>0.74250084639452296</c:v>
                </c:pt>
                <c:pt idx="4">
                  <c:v>0.77085318610897924</c:v>
                </c:pt>
                <c:pt idx="5">
                  <c:v>0.77978973180920585</c:v>
                </c:pt>
                <c:pt idx="6">
                  <c:v>0.75144248634734367</c:v>
                </c:pt>
                <c:pt idx="7">
                  <c:v>0.63709993468321358</c:v>
                </c:pt>
                <c:pt idx="8">
                  <c:v>0.78858350951374212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2-4A99-BBB9-59EB2DBF46E7}"/>
            </c:ext>
          </c:extLst>
        </c:ser>
        <c:ser>
          <c:idx val="3"/>
          <c:order val="3"/>
          <c:tx>
            <c:strRef>
              <c:f>Kategoritë!$G$6</c:f>
              <c:strCache>
                <c:ptCount val="1"/>
                <c:pt idx="0">
                  <c:v>Shpenzime Kapitale (% ndaj Totalit)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6699"/>
              </a:solidFill>
              <a:ln w="222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Kategoritë!$B$7:$B$15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 (Plan)</c:v>
                </c:pt>
                <c:pt idx="8">
                  <c:v>2024* (Plan)</c:v>
                </c:pt>
              </c:strCache>
            </c:strRef>
          </c:cat>
          <c:val>
            <c:numRef>
              <c:f>Kategoritë!$G$7:$G$15</c:f>
              <c:numCache>
                <c:formatCode>0.00%</c:formatCode>
                <c:ptCount val="9"/>
                <c:pt idx="0">
                  <c:v>0.12527743607963557</c:v>
                </c:pt>
                <c:pt idx="1">
                  <c:v>0.12511830546532335</c:v>
                </c:pt>
                <c:pt idx="2">
                  <c:v>0.19091182806082255</c:v>
                </c:pt>
                <c:pt idx="3">
                  <c:v>0.25749915360547715</c:v>
                </c:pt>
                <c:pt idx="4">
                  <c:v>0.22914681389102085</c:v>
                </c:pt>
                <c:pt idx="5">
                  <c:v>0.22021026819079415</c:v>
                </c:pt>
                <c:pt idx="6">
                  <c:v>0.24855751365265635</c:v>
                </c:pt>
                <c:pt idx="7">
                  <c:v>0.36290006531678642</c:v>
                </c:pt>
                <c:pt idx="8">
                  <c:v>0.21141649048625794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02-4A99-BBB9-59EB2DBF4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986303"/>
        <c:axId val="1058777727"/>
      </c:lineChart>
      <c:catAx>
        <c:axId val="117204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72213439"/>
        <c:crosses val="autoZero"/>
        <c:auto val="1"/>
        <c:lblAlgn val="ctr"/>
        <c:lblOffset val="100"/>
        <c:noMultiLvlLbl val="0"/>
      </c:catAx>
      <c:valAx>
        <c:axId val="117221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72044319"/>
        <c:crosses val="autoZero"/>
        <c:crossBetween val="between"/>
      </c:valAx>
      <c:valAx>
        <c:axId val="1058777727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85986303"/>
        <c:crosses val="max"/>
        <c:crossBetween val="between"/>
      </c:valAx>
      <c:catAx>
        <c:axId val="11859863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87777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5570414651777E-2"/>
          <c:y val="2.6809828418927824E-2"/>
          <c:w val="0.91454217631522428"/>
          <c:h val="0.86974717979581739"/>
        </c:manualLayout>
      </c:layout>
      <c:pie3DChart>
        <c:varyColors val="1"/>
        <c:ser>
          <c:idx val="0"/>
          <c:order val="0"/>
          <c:tx>
            <c:strRef>
              <c:f>'Financimi_Cens 2023'!$E$6</c:f>
              <c:strCache>
                <c:ptCount val="1"/>
                <c:pt idx="0">
                  <c:v>Vlera e Financimit (% ndaj totalit)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942-4A0A-8E57-4B291AFE569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942-4A0A-8E57-4B291AFE569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942-4A0A-8E57-4B291AFE569A}"/>
              </c:ext>
            </c:extLst>
          </c:dPt>
          <c:dPt>
            <c:idx val="3"/>
            <c:bubble3D val="0"/>
            <c:spPr>
              <a:solidFill>
                <a:srgbClr val="FF66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942-4A0A-8E57-4B291AFE569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942-4A0A-8E57-4B291AFE569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942-4A0A-8E57-4B291AFE569A}"/>
              </c:ext>
            </c:extLst>
          </c:dPt>
          <c:dLbls>
            <c:dLbl>
              <c:idx val="2"/>
              <c:layout>
                <c:manualLayout>
                  <c:x val="-2.9699890462648016E-3"/>
                  <c:y val="-0.143795616145101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42-4A0A-8E57-4B291AFE569A}"/>
                </c:ext>
              </c:extLst>
            </c:dLbl>
            <c:dLbl>
              <c:idx val="3"/>
              <c:layout>
                <c:manualLayout>
                  <c:x val="5.2956700752697095E-2"/>
                  <c:y val="-6.86503992362266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42-4A0A-8E57-4B291AFE569A}"/>
                </c:ext>
              </c:extLst>
            </c:dLbl>
            <c:dLbl>
              <c:idx val="4"/>
              <c:layout>
                <c:manualLayout>
                  <c:x val="-4.4541916567888765E-3"/>
                  <c:y val="3.81504374641001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42-4A0A-8E57-4B291AFE569A}"/>
                </c:ext>
              </c:extLst>
            </c:dLbl>
            <c:dLbl>
              <c:idx val="5"/>
              <c:layout>
                <c:manualLayout>
                  <c:x val="-0.11485805441643326"/>
                  <c:y val="4.79433077369948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42-4A0A-8E57-4B291AFE5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'Financimi_Cens 2023'!$C$7:$C$12</c:f>
              <c:strCache>
                <c:ptCount val="6"/>
                <c:pt idx="0">
                  <c:v>Buxheti i Shtetit</c:v>
                </c:pt>
                <c:pt idx="1">
                  <c:v>Bashkimi Evropian</c:v>
                </c:pt>
                <c:pt idx="2">
                  <c:v>SIDA - Agjencia Suedeze për Bashkëpunim Ndërkombëtar për Zhvillim</c:v>
                </c:pt>
                <c:pt idx="3">
                  <c:v>SDC - Agjencia Zviceriane për Zhvillim dhe Bashkëpunim</c:v>
                </c:pt>
                <c:pt idx="4">
                  <c:v>UNFPA - Fondi i Kombeve të Bashkuara për Popullsinë</c:v>
                </c:pt>
                <c:pt idx="5">
                  <c:v>Të Tjerë</c:v>
                </c:pt>
              </c:strCache>
            </c:strRef>
          </c:cat>
          <c:val>
            <c:numRef>
              <c:f>'Financimi_Cens 2023'!$E$7:$E$12</c:f>
              <c:numCache>
                <c:formatCode>0.0%</c:formatCode>
                <c:ptCount val="6"/>
                <c:pt idx="0">
                  <c:v>0.55300000000000005</c:v>
                </c:pt>
                <c:pt idx="1">
                  <c:v>0.28399999999999997</c:v>
                </c:pt>
                <c:pt idx="2">
                  <c:v>9.4E-2</c:v>
                </c:pt>
                <c:pt idx="3">
                  <c:v>4.2999999999999997E-2</c:v>
                </c:pt>
                <c:pt idx="4">
                  <c:v>0.01</c:v>
                </c:pt>
                <c:pt idx="5">
                  <c:v>1.6E-2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3-4E67-8637-47D8A2DA3D6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'Financimi_Cens 2023'!$D$6</c:f>
              <c:strCache>
                <c:ptCount val="1"/>
                <c:pt idx="0">
                  <c:v>Vlera e Financimit (në Euro)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66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58D-4479-9B7B-AA5E54F8E0E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658D-4479-9B7B-AA5E54F8E0E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58D-4479-9B7B-AA5E54F8E0EF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658D-4479-9B7B-AA5E54F8E0EF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58D-4479-9B7B-AA5E54F8E0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'Financimi_Cens 2023'!$C$7:$C$12</c:f>
              <c:strCache>
                <c:ptCount val="6"/>
                <c:pt idx="0">
                  <c:v>Buxheti i Shtetit</c:v>
                </c:pt>
                <c:pt idx="1">
                  <c:v>Bashkimi Evropian</c:v>
                </c:pt>
                <c:pt idx="2">
                  <c:v>SIDA - Agjencia Suedeze për Bashkëpunim Ndërkombëtar për Zhvillim</c:v>
                </c:pt>
                <c:pt idx="3">
                  <c:v>SDC - Agjencia Zviceriane për Zhvillim dhe Bashkëpunim</c:v>
                </c:pt>
                <c:pt idx="4">
                  <c:v>UNFPA - Fondi i Kombeve të Bashkuara për Popullsinë</c:v>
                </c:pt>
                <c:pt idx="5">
                  <c:v>Të Tjerë</c:v>
                </c:pt>
              </c:strCache>
            </c:strRef>
          </c:cat>
          <c:val>
            <c:numRef>
              <c:f>'Financimi_Cens 2023'!$D$7:$D$12</c:f>
              <c:numCache>
                <c:formatCode>#,##0</c:formatCode>
                <c:ptCount val="6"/>
                <c:pt idx="0">
                  <c:v>9345700</c:v>
                </c:pt>
                <c:pt idx="1">
                  <c:v>4799600</c:v>
                </c:pt>
                <c:pt idx="2">
                  <c:v>1588600</c:v>
                </c:pt>
                <c:pt idx="3">
                  <c:v>726700</c:v>
                </c:pt>
                <c:pt idx="4">
                  <c:v>169000</c:v>
                </c:pt>
                <c:pt idx="5">
                  <c:v>270400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D-4479-9B7B-AA5E54F8E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1467077759"/>
        <c:axId val="1467074431"/>
        <c:axId val="0"/>
      </c:bar3DChart>
      <c:catAx>
        <c:axId val="146707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7074431"/>
        <c:crosses val="autoZero"/>
        <c:auto val="1"/>
        <c:lblAlgn val="ctr"/>
        <c:lblOffset val="100"/>
        <c:noMultiLvlLbl val="0"/>
      </c:catAx>
      <c:valAx>
        <c:axId val="146707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7077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'Cens 2023_Shp. Kapitale'!$C$6</c:f>
              <c:strCache>
                <c:ptCount val="1"/>
                <c:pt idx="0">
                  <c:v>Shpenzime Kapitale INSTAT (mijë Lekë)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'Cens 2023_Shp. Kapitale'!$B$7:$B$10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11 mujori 2023*</c:v>
                </c:pt>
              </c:strCache>
            </c:strRef>
          </c:cat>
          <c:val>
            <c:numRef>
              <c:f>'Cens 2023_Shp. Kapitale'!$C$7:$C$10</c:f>
              <c:numCache>
                <c:formatCode>#,##0.00</c:formatCode>
                <c:ptCount val="4"/>
                <c:pt idx="0">
                  <c:v>149672.45000000001</c:v>
                </c:pt>
                <c:pt idx="1">
                  <c:v>149077.78</c:v>
                </c:pt>
                <c:pt idx="2">
                  <c:v>181861.82</c:v>
                </c:pt>
                <c:pt idx="3">
                  <c:v>555600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D-4117-BCEA-C2C4DEE54FEF}"/>
            </c:ext>
          </c:extLst>
        </c:ser>
        <c:ser>
          <c:idx val="1"/>
          <c:order val="1"/>
          <c:tx>
            <c:strRef>
              <c:f>'Cens 2023_Shp. Kapitale'!$D$6</c:f>
              <c:strCache>
                <c:ptCount val="1"/>
                <c:pt idx="0">
                  <c:v>Shpenzime Kapitale Cens 2023 (mijë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'Cens 2023_Shp. Kapitale'!$B$7:$B$10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11 mujori 2023*</c:v>
                </c:pt>
              </c:strCache>
            </c:strRef>
          </c:cat>
          <c:val>
            <c:numRef>
              <c:f>'Cens 2023_Shp. Kapitale'!$D$7:$D$10</c:f>
              <c:numCache>
                <c:formatCode>#,##0.00</c:formatCode>
                <c:ptCount val="4"/>
                <c:pt idx="0">
                  <c:v>75282.91</c:v>
                </c:pt>
                <c:pt idx="1">
                  <c:v>97233.19</c:v>
                </c:pt>
                <c:pt idx="2">
                  <c:v>92942.789000000004</c:v>
                </c:pt>
                <c:pt idx="3">
                  <c:v>234460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5D-4117-BCEA-C2C4DEE54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6936032"/>
        <c:axId val="45731792"/>
      </c:barChart>
      <c:lineChart>
        <c:grouping val="stacked"/>
        <c:varyColors val="0"/>
        <c:ser>
          <c:idx val="2"/>
          <c:order val="2"/>
          <c:tx>
            <c:strRef>
              <c:f>'Cens 2023_Shp. Kapitale'!$E$6</c:f>
              <c:strCache>
                <c:ptCount val="1"/>
                <c:pt idx="0">
                  <c:v>Shp. Kap. Cens 2023 vs Shp. Kap. Tot. INSTAT (në %)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lumMod val="40000"/>
                  <a:lumOff val="60000"/>
                  <a:alpha val="95000"/>
                </a:schemeClr>
              </a:solidFill>
              <a:ln w="22225"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'Cens 2023_Shp. Kapitale'!$B$7:$B$10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11 mujori 2023*</c:v>
                </c:pt>
              </c:strCache>
            </c:strRef>
          </c:cat>
          <c:val>
            <c:numRef>
              <c:f>'Cens 2023_Shp. Kapitale'!$E$7:$E$10</c:f>
              <c:numCache>
                <c:formatCode>0.00%</c:formatCode>
                <c:ptCount val="4"/>
                <c:pt idx="0">
                  <c:v>0.50298441697186091</c:v>
                </c:pt>
                <c:pt idx="1">
                  <c:v>0.65223127148794413</c:v>
                </c:pt>
                <c:pt idx="2">
                  <c:v>0.5110626793463301</c:v>
                </c:pt>
                <c:pt idx="3">
                  <c:v>0.42199424046076311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5D-4117-BCEA-C2C4DEE54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96720"/>
        <c:axId val="270302832"/>
      </c:lineChart>
      <c:catAx>
        <c:axId val="4693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5731792"/>
        <c:crosses val="autoZero"/>
        <c:auto val="1"/>
        <c:lblAlgn val="ctr"/>
        <c:lblOffset val="100"/>
        <c:noMultiLvlLbl val="0"/>
      </c:catAx>
      <c:valAx>
        <c:axId val="457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6936032"/>
        <c:crosses val="autoZero"/>
        <c:crossBetween val="between"/>
      </c:valAx>
      <c:valAx>
        <c:axId val="27030283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50296720"/>
        <c:crosses val="max"/>
        <c:crossBetween val="between"/>
      </c:valAx>
      <c:catAx>
        <c:axId val="25029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302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'Cens 2023_Shp. Kapitale'!$D$6</c:f>
              <c:strCache>
                <c:ptCount val="1"/>
                <c:pt idx="0">
                  <c:v>Shpenzime Kapitale Cens 2023 (mijë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  <a:effectLst/>
              <a:sp3d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8ED-4708-A99E-BAB179037FCE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/>
                </a:solidFill>
              </a:ln>
              <a:effectLst/>
              <a:sp3d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8ED-4708-A99E-BAB179037FCE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accent1"/>
                </a:solidFill>
              </a:ln>
              <a:effectLst/>
              <a:sp3d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8ED-4708-A99E-BAB179037FC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accent1"/>
                </a:solidFill>
              </a:ln>
              <a:effectLst/>
              <a:sp3d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8ED-4708-A99E-BAB179037F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'Cens 2023_Shp. Kapitale'!$B$7:$B$10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11 mujori 2023*</c:v>
                </c:pt>
              </c:strCache>
            </c:strRef>
          </c:cat>
          <c:val>
            <c:numRef>
              <c:f>'Cens 2023_Shp. Kapitale'!$D$7:$D$10</c:f>
              <c:numCache>
                <c:formatCode>#,##0.00</c:formatCode>
                <c:ptCount val="4"/>
                <c:pt idx="0">
                  <c:v>75282.91</c:v>
                </c:pt>
                <c:pt idx="1">
                  <c:v>97233.19</c:v>
                </c:pt>
                <c:pt idx="2">
                  <c:v>92942.789000000004</c:v>
                </c:pt>
                <c:pt idx="3">
                  <c:v>234460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D-4708-A99E-BAB179037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555069919"/>
        <c:axId val="1896277471"/>
        <c:axId val="0"/>
      </c:bar3DChart>
      <c:catAx>
        <c:axId val="155506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96277471"/>
        <c:crosses val="autoZero"/>
        <c:auto val="1"/>
        <c:lblAlgn val="ctr"/>
        <c:lblOffset val="100"/>
        <c:noMultiLvlLbl val="0"/>
      </c:catAx>
      <c:valAx>
        <c:axId val="1896277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55069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556260</xdr:colOff>
      <xdr:row>5</xdr:row>
      <xdr:rowOff>11430</xdr:rowOff>
    </xdr:from>
    <xdr:to>
      <xdr:col>8</xdr:col>
      <xdr:colOff>914400</xdr:colOff>
      <xdr:row>17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589935</xdr:colOff>
      <xdr:row>20</xdr:row>
      <xdr:rowOff>168209</xdr:rowOff>
    </xdr:from>
    <xdr:to>
      <xdr:col>5</xdr:col>
      <xdr:colOff>721032</xdr:colOff>
      <xdr:row>45</xdr:row>
      <xdr:rowOff>21813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1321369</xdr:colOff>
      <xdr:row>18</xdr:row>
      <xdr:rowOff>131138</xdr:rowOff>
    </xdr:from>
    <xdr:to>
      <xdr:col>15</xdr:col>
      <xdr:colOff>34247</xdr:colOff>
      <xdr:row>35</xdr:row>
      <xdr:rowOff>115157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565150</xdr:colOff>
      <xdr:row>18</xdr:row>
      <xdr:rowOff>85725</xdr:rowOff>
    </xdr:from>
    <xdr:to>
      <xdr:col>4</xdr:col>
      <xdr:colOff>514350</xdr:colOff>
      <xdr:row>37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15</xdr:row>
      <xdr:rowOff>147480</xdr:rowOff>
    </xdr:from>
    <xdr:to>
      <xdr:col>16</xdr:col>
      <xdr:colOff>152400</xdr:colOff>
      <xdr:row>33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363582</xdr:colOff>
      <xdr:row>15</xdr:row>
      <xdr:rowOff>166007</xdr:rowOff>
    </xdr:from>
    <xdr:to>
      <xdr:col>4</xdr:col>
      <xdr:colOff>1809750</xdr:colOff>
      <xdr:row>33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8"/>
  <sheetViews>
    <sheetView zoomScale="80" zoomScaleNormal="80" workbookViewId="0"/>
  </sheetViews>
  <sheetFormatPr defaultRowHeight="14.5"/>
  <cols>
    <col min="2" max="2" width="18.1796875" customWidth="1"/>
    <col min="3" max="4" width="23.54296875" customWidth="1"/>
    <col min="6" max="6" width="17.08984375" customWidth="1"/>
    <col min="7" max="7" width="22.1796875" customWidth="1"/>
    <col min="8" max="8" width="18.453125" customWidth="1"/>
    <col min="9" max="9" width="16.81640625" customWidth="1"/>
  </cols>
  <sheetData>
    <row r="2" spans="2:9">
      <c r="B2" s="54" t="s">
        <v>17</v>
      </c>
      <c r="C2" s="54"/>
      <c r="D2" s="54"/>
      <c r="E2" s="54"/>
      <c r="F2" s="54"/>
      <c r="G2" s="54"/>
      <c r="H2" s="54"/>
      <c r="I2" s="54"/>
    </row>
    <row r="4" spans="2:9">
      <c r="B4" s="2" t="s">
        <v>18</v>
      </c>
      <c r="F4" s="2" t="s">
        <v>20</v>
      </c>
    </row>
    <row r="6" spans="2:9" s="3" customFormat="1" ht="29">
      <c r="B6" s="18" t="s">
        <v>0</v>
      </c>
      <c r="C6" s="13" t="s">
        <v>19</v>
      </c>
      <c r="D6" s="13" t="s">
        <v>32</v>
      </c>
    </row>
    <row r="7" spans="2:9" s="3" customFormat="1">
      <c r="B7" s="19">
        <v>2016</v>
      </c>
      <c r="C7" s="15">
        <v>399646.11</v>
      </c>
      <c r="D7" s="14" t="s">
        <v>11</v>
      </c>
    </row>
    <row r="8" spans="2:9">
      <c r="B8" s="20">
        <v>2017</v>
      </c>
      <c r="C8" s="16">
        <v>510722.39</v>
      </c>
      <c r="D8" s="10">
        <f t="shared" ref="D8:D15" si="0">C8-C9</f>
        <v>-93223.270000000019</v>
      </c>
    </row>
    <row r="9" spans="2:9">
      <c r="B9" s="20">
        <v>2018</v>
      </c>
      <c r="C9" s="16">
        <v>603945.66</v>
      </c>
      <c r="D9" s="10">
        <f t="shared" si="0"/>
        <v>-160325.58999999997</v>
      </c>
    </row>
    <row r="10" spans="2:9">
      <c r="B10" s="20">
        <v>2019</v>
      </c>
      <c r="C10" s="16">
        <v>764271.25</v>
      </c>
      <c r="D10" s="10">
        <f t="shared" si="0"/>
        <v>111098.52000000002</v>
      </c>
    </row>
    <row r="11" spans="2:9">
      <c r="B11" s="20">
        <v>2020</v>
      </c>
      <c r="C11" s="16">
        <v>653172.73</v>
      </c>
      <c r="D11" s="10">
        <f t="shared" si="0"/>
        <v>-23806.510000000009</v>
      </c>
    </row>
    <row r="12" spans="2:9">
      <c r="B12" s="20">
        <v>2021</v>
      </c>
      <c r="C12" s="16">
        <v>676979.24</v>
      </c>
      <c r="D12" s="10">
        <f t="shared" si="0"/>
        <v>-54689.729999999981</v>
      </c>
    </row>
    <row r="13" spans="2:9">
      <c r="B13" s="20">
        <v>2022</v>
      </c>
      <c r="C13" s="16">
        <v>731668.97</v>
      </c>
      <c r="D13" s="10">
        <f t="shared" si="0"/>
        <v>-799331.03</v>
      </c>
    </row>
    <row r="14" spans="2:9">
      <c r="B14" s="20" t="s">
        <v>15</v>
      </c>
      <c r="C14" s="16">
        <v>1531000</v>
      </c>
      <c r="D14" s="10">
        <f t="shared" si="0"/>
        <v>348500</v>
      </c>
    </row>
    <row r="15" spans="2:9">
      <c r="B15" s="21" t="s">
        <v>16</v>
      </c>
      <c r="C15" s="17">
        <v>1182500</v>
      </c>
      <c r="D15" s="11">
        <f t="shared" si="0"/>
        <v>1182500</v>
      </c>
    </row>
    <row r="17" spans="2:2">
      <c r="B17" s="2" t="s">
        <v>9</v>
      </c>
    </row>
    <row r="18" spans="2:2">
      <c r="B18" s="2" t="s">
        <v>27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0"/>
  <sheetViews>
    <sheetView zoomScale="80" zoomScaleNormal="80" workbookViewId="0"/>
  </sheetViews>
  <sheetFormatPr defaultRowHeight="14.5"/>
  <cols>
    <col min="2" max="2" width="18.1796875" customWidth="1"/>
    <col min="3" max="4" width="23.54296875" customWidth="1"/>
    <col min="5" max="5" width="18.81640625" customWidth="1"/>
    <col min="6" max="6" width="24.453125" customWidth="1"/>
    <col min="7" max="7" width="28" customWidth="1"/>
    <col min="12" max="12" width="17.08984375" customWidth="1"/>
    <col min="13" max="13" width="22.1796875" customWidth="1"/>
    <col min="14" max="14" width="18.453125" customWidth="1"/>
    <col min="15" max="15" width="16.81640625" customWidth="1"/>
  </cols>
  <sheetData>
    <row r="2" spans="2:9">
      <c r="B2" s="54" t="s">
        <v>17</v>
      </c>
      <c r="C2" s="54"/>
      <c r="D2" s="54"/>
      <c r="E2" s="54"/>
      <c r="F2" s="54"/>
      <c r="G2" s="54"/>
      <c r="H2" s="54"/>
      <c r="I2" s="54"/>
    </row>
    <row r="4" spans="2:9">
      <c r="B4" s="2" t="s">
        <v>21</v>
      </c>
    </row>
    <row r="6" spans="2:9" s="3" customFormat="1" ht="29">
      <c r="B6" s="25" t="s">
        <v>0</v>
      </c>
      <c r="C6" s="22" t="s">
        <v>19</v>
      </c>
      <c r="D6" s="26" t="s">
        <v>28</v>
      </c>
      <c r="E6" s="22" t="s">
        <v>30</v>
      </c>
      <c r="F6" s="26" t="s">
        <v>29</v>
      </c>
      <c r="G6" s="22" t="s">
        <v>31</v>
      </c>
    </row>
    <row r="7" spans="2:9" s="3" customFormat="1">
      <c r="B7" s="19">
        <v>2016</v>
      </c>
      <c r="C7" s="15">
        <v>399646.11</v>
      </c>
      <c r="D7" s="27">
        <v>349579.47</v>
      </c>
      <c r="E7" s="30">
        <f>D7/C7</f>
        <v>0.8747225639203644</v>
      </c>
      <c r="F7" s="28">
        <v>50066.64</v>
      </c>
      <c r="G7" s="33">
        <f>F7/C7</f>
        <v>0.12527743607963557</v>
      </c>
    </row>
    <row r="8" spans="2:9">
      <c r="B8" s="20">
        <v>2017</v>
      </c>
      <c r="C8" s="16">
        <v>510722.39</v>
      </c>
      <c r="D8" s="24">
        <v>446821.67</v>
      </c>
      <c r="E8" s="31">
        <f t="shared" ref="E8:E15" si="0">D8/C8</f>
        <v>0.87488169453467657</v>
      </c>
      <c r="F8" s="23">
        <v>63900.72</v>
      </c>
      <c r="G8" s="34">
        <f t="shared" ref="G8:G15" si="1">F8/C8</f>
        <v>0.12511830546532335</v>
      </c>
    </row>
    <row r="9" spans="2:9">
      <c r="B9" s="20">
        <v>2018</v>
      </c>
      <c r="C9" s="16">
        <v>603945.66</v>
      </c>
      <c r="D9" s="24">
        <v>488645.28</v>
      </c>
      <c r="E9" s="31">
        <f t="shared" si="0"/>
        <v>0.80908815538139645</v>
      </c>
      <c r="F9" s="23">
        <v>115300.37</v>
      </c>
      <c r="G9" s="34">
        <f t="shared" si="1"/>
        <v>0.19091182806082255</v>
      </c>
    </row>
    <row r="10" spans="2:9">
      <c r="B10" s="20">
        <v>2019</v>
      </c>
      <c r="C10" s="16">
        <v>764271.25</v>
      </c>
      <c r="D10" s="24">
        <v>567472.05000000005</v>
      </c>
      <c r="E10" s="31">
        <f t="shared" si="0"/>
        <v>0.74250084639452296</v>
      </c>
      <c r="F10" s="23">
        <v>196799.2</v>
      </c>
      <c r="G10" s="34">
        <f t="shared" si="1"/>
        <v>0.25749915360547715</v>
      </c>
    </row>
    <row r="11" spans="2:9">
      <c r="B11" s="20">
        <v>2020</v>
      </c>
      <c r="C11" s="16">
        <v>653172.73</v>
      </c>
      <c r="D11" s="24">
        <v>503500.28</v>
      </c>
      <c r="E11" s="31">
        <f t="shared" si="0"/>
        <v>0.77085318610897924</v>
      </c>
      <c r="F11" s="23">
        <v>149672.45000000001</v>
      </c>
      <c r="G11" s="34">
        <f t="shared" si="1"/>
        <v>0.22914681389102085</v>
      </c>
    </row>
    <row r="12" spans="2:9">
      <c r="B12" s="20">
        <v>2021</v>
      </c>
      <c r="C12" s="16">
        <v>676979.24</v>
      </c>
      <c r="D12" s="24">
        <v>527901.46</v>
      </c>
      <c r="E12" s="31">
        <f t="shared" si="0"/>
        <v>0.77978973180920585</v>
      </c>
      <c r="F12" s="23">
        <v>149077.78</v>
      </c>
      <c r="G12" s="34">
        <f t="shared" si="1"/>
        <v>0.22021026819079415</v>
      </c>
    </row>
    <row r="13" spans="2:9">
      <c r="B13" s="20">
        <v>2022</v>
      </c>
      <c r="C13" s="16">
        <v>731668.97</v>
      </c>
      <c r="D13" s="24">
        <v>549807.15</v>
      </c>
      <c r="E13" s="31">
        <f t="shared" si="0"/>
        <v>0.75144248634734367</v>
      </c>
      <c r="F13" s="23">
        <v>181861.82</v>
      </c>
      <c r="G13" s="34">
        <f t="shared" si="1"/>
        <v>0.24855751365265635</v>
      </c>
    </row>
    <row r="14" spans="2:9">
      <c r="B14" s="20" t="s">
        <v>15</v>
      </c>
      <c r="C14" s="16">
        <v>1531000</v>
      </c>
      <c r="D14" s="24">
        <v>975400</v>
      </c>
      <c r="E14" s="31">
        <f t="shared" si="0"/>
        <v>0.63709993468321358</v>
      </c>
      <c r="F14" s="23">
        <v>555600</v>
      </c>
      <c r="G14" s="34">
        <f t="shared" si="1"/>
        <v>0.36290006531678642</v>
      </c>
    </row>
    <row r="15" spans="2:9">
      <c r="B15" s="21" t="s">
        <v>16</v>
      </c>
      <c r="C15" s="17">
        <v>1182500</v>
      </c>
      <c r="D15" s="29">
        <v>932500</v>
      </c>
      <c r="E15" s="32">
        <f t="shared" si="0"/>
        <v>0.78858350951374212</v>
      </c>
      <c r="F15" s="29">
        <v>250000</v>
      </c>
      <c r="G15" s="35">
        <f t="shared" si="1"/>
        <v>0.21141649048625794</v>
      </c>
    </row>
    <row r="16" spans="2:9">
      <c r="E16" s="12"/>
      <c r="G16" s="12"/>
    </row>
    <row r="17" spans="2:7">
      <c r="B17" s="2" t="s">
        <v>9</v>
      </c>
    </row>
    <row r="18" spans="2:7">
      <c r="B18" s="2" t="s">
        <v>27</v>
      </c>
      <c r="E18" s="12"/>
    </row>
    <row r="19" spans="2:7">
      <c r="B19" s="2"/>
      <c r="G19" s="12"/>
    </row>
    <row r="20" spans="2:7">
      <c r="B20" s="2" t="s">
        <v>22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8"/>
  <sheetViews>
    <sheetView zoomScale="80" zoomScaleNormal="80" workbookViewId="0"/>
  </sheetViews>
  <sheetFormatPr defaultRowHeight="14.5"/>
  <cols>
    <col min="2" max="2" width="12.36328125" customWidth="1"/>
    <col min="3" max="3" width="45" customWidth="1"/>
    <col min="4" max="5" width="21.90625" customWidth="1"/>
  </cols>
  <sheetData>
    <row r="2" spans="2:9">
      <c r="B2" s="54" t="s">
        <v>10</v>
      </c>
      <c r="C2" s="54"/>
      <c r="D2" s="54"/>
      <c r="E2" s="54"/>
      <c r="F2" s="54"/>
      <c r="G2" s="54"/>
      <c r="H2" s="54"/>
      <c r="I2" s="54"/>
    </row>
    <row r="4" spans="2:9">
      <c r="B4" s="2" t="s">
        <v>23</v>
      </c>
      <c r="G4" s="2"/>
      <c r="H4" s="2"/>
    </row>
    <row r="6" spans="2:9" s="1" customFormat="1" ht="29">
      <c r="B6" s="25" t="s">
        <v>33</v>
      </c>
      <c r="C6" s="22" t="s">
        <v>1</v>
      </c>
      <c r="D6" s="53" t="s">
        <v>12</v>
      </c>
      <c r="E6" s="53" t="s">
        <v>2</v>
      </c>
    </row>
    <row r="7" spans="2:9">
      <c r="B7" s="47">
        <v>1</v>
      </c>
      <c r="C7" s="48" t="s">
        <v>3</v>
      </c>
      <c r="D7" s="7">
        <v>9345700</v>
      </c>
      <c r="E7" s="4">
        <v>0.55300000000000005</v>
      </c>
    </row>
    <row r="8" spans="2:9">
      <c r="B8" s="47">
        <v>2</v>
      </c>
      <c r="C8" s="48" t="s">
        <v>4</v>
      </c>
      <c r="D8" s="7">
        <v>4799600</v>
      </c>
      <c r="E8" s="4">
        <v>0.28399999999999997</v>
      </c>
    </row>
    <row r="9" spans="2:9" ht="29">
      <c r="B9" s="47">
        <v>3</v>
      </c>
      <c r="C9" s="48" t="s">
        <v>8</v>
      </c>
      <c r="D9" s="7">
        <v>1588600</v>
      </c>
      <c r="E9" s="4">
        <v>9.4E-2</v>
      </c>
    </row>
    <row r="10" spans="2:9" ht="29">
      <c r="B10" s="47">
        <v>4</v>
      </c>
      <c r="C10" s="48" t="s">
        <v>6</v>
      </c>
      <c r="D10" s="7">
        <v>726700</v>
      </c>
      <c r="E10" s="4">
        <v>4.2999999999999997E-2</v>
      </c>
    </row>
    <row r="11" spans="2:9" ht="29">
      <c r="B11" s="47">
        <v>5</v>
      </c>
      <c r="C11" s="48" t="s">
        <v>7</v>
      </c>
      <c r="D11" s="7">
        <v>169000</v>
      </c>
      <c r="E11" s="4">
        <v>0.01</v>
      </c>
    </row>
    <row r="12" spans="2:9">
      <c r="B12" s="49">
        <v>6</v>
      </c>
      <c r="C12" s="50" t="s">
        <v>5</v>
      </c>
      <c r="D12" s="9">
        <v>270400</v>
      </c>
      <c r="E12" s="5">
        <v>1.6E-2</v>
      </c>
    </row>
    <row r="13" spans="2:9">
      <c r="B13" s="51"/>
      <c r="C13" s="52" t="s">
        <v>13</v>
      </c>
      <c r="D13" s="6">
        <f>SUM(D7:D12)</f>
        <v>16900000</v>
      </c>
      <c r="E13" s="8">
        <f>SUM(E7:E12)</f>
        <v>1</v>
      </c>
    </row>
    <row r="15" spans="2:9">
      <c r="B15" s="2" t="s">
        <v>9</v>
      </c>
    </row>
    <row r="16" spans="2:9">
      <c r="B16" s="2" t="s">
        <v>14</v>
      </c>
    </row>
    <row r="18" spans="2:6">
      <c r="B18" s="2" t="s">
        <v>24</v>
      </c>
      <c r="F18" s="2" t="s">
        <v>25</v>
      </c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47"/>
  <sheetViews>
    <sheetView tabSelected="1" zoomScale="80" zoomScaleNormal="80" workbookViewId="0">
      <selection activeCell="C6" sqref="C6"/>
    </sheetView>
  </sheetViews>
  <sheetFormatPr defaultRowHeight="14.5"/>
  <cols>
    <col min="2" max="2" width="18.1796875" customWidth="1"/>
    <col min="3" max="4" width="23.54296875" customWidth="1"/>
    <col min="5" max="5" width="28.08984375" customWidth="1"/>
  </cols>
  <sheetData>
    <row r="2" spans="2:9">
      <c r="B2" s="54" t="s">
        <v>34</v>
      </c>
      <c r="C2" s="54"/>
      <c r="D2" s="54"/>
      <c r="E2" s="54"/>
      <c r="F2" s="54"/>
      <c r="G2" s="54"/>
      <c r="H2" s="54"/>
      <c r="I2" s="54"/>
    </row>
    <row r="4" spans="2:9">
      <c r="B4" s="2" t="s">
        <v>26</v>
      </c>
    </row>
    <row r="6" spans="2:9" s="3" customFormat="1" ht="29">
      <c r="B6" s="22" t="s">
        <v>0</v>
      </c>
      <c r="C6" s="36" t="s">
        <v>35</v>
      </c>
      <c r="D6" s="18" t="s">
        <v>36</v>
      </c>
      <c r="E6" s="13" t="s">
        <v>37</v>
      </c>
    </row>
    <row r="7" spans="2:9">
      <c r="B7" s="20">
        <v>2020</v>
      </c>
      <c r="C7" s="38">
        <v>149672.45000000001</v>
      </c>
      <c r="D7" s="39">
        <v>75282.91</v>
      </c>
      <c r="E7" s="40">
        <f>D7/C7</f>
        <v>0.50298441697186091</v>
      </c>
    </row>
    <row r="8" spans="2:9">
      <c r="B8" s="20">
        <v>2021</v>
      </c>
      <c r="C8" s="41">
        <v>149077.78</v>
      </c>
      <c r="D8" s="42">
        <v>97233.19</v>
      </c>
      <c r="E8" s="43">
        <f t="shared" ref="E8:E10" si="0">D8/C8</f>
        <v>0.65223127148794413</v>
      </c>
    </row>
    <row r="9" spans="2:9">
      <c r="B9" s="20">
        <v>2022</v>
      </c>
      <c r="C9" s="41">
        <v>181861.82</v>
      </c>
      <c r="D9" s="42">
        <v>92942.789000000004</v>
      </c>
      <c r="E9" s="43">
        <f t="shared" si="0"/>
        <v>0.5110626793463301</v>
      </c>
    </row>
    <row r="10" spans="2:9">
      <c r="B10" s="37" t="s">
        <v>39</v>
      </c>
      <c r="C10" s="44">
        <v>555600</v>
      </c>
      <c r="D10" s="45">
        <v>234460</v>
      </c>
      <c r="E10" s="46">
        <f t="shared" si="0"/>
        <v>0.42199424046076311</v>
      </c>
    </row>
    <row r="11" spans="2:9">
      <c r="E11" s="12"/>
    </row>
    <row r="12" spans="2:9">
      <c r="B12" s="2" t="s">
        <v>9</v>
      </c>
    </row>
    <row r="13" spans="2:9">
      <c r="B13" s="2" t="s">
        <v>38</v>
      </c>
      <c r="E13" s="12"/>
    </row>
    <row r="14" spans="2:9">
      <c r="B14" s="2"/>
    </row>
    <row r="15" spans="2:9">
      <c r="B15" s="2" t="s">
        <v>40</v>
      </c>
      <c r="H15" s="2" t="s">
        <v>41</v>
      </c>
    </row>
    <row r="16" spans="2:9">
      <c r="B16" s="2"/>
    </row>
    <row r="47" spans="2:2">
      <c r="B47" s="2"/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4</vt:i4>
      </vt:variant>
    </vt:vector>
  </HeadingPairs>
  <TitlesOfParts>
    <vt:vector size="4" baseType="lpstr">
      <vt:lpstr>Shpenzimet Total</vt:lpstr>
      <vt:lpstr>Kategoritë</vt:lpstr>
      <vt:lpstr>Financimi_Cens 2023</vt:lpstr>
      <vt:lpstr>Cens 2023_Shp. Kapitale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2024-02-06T15:25:53Z</dcterms:created>
  <dcterms:modified xsi:type="dcterms:W3CDTF">2024-02-16T22:45:56Z</dcterms:modified>
</cp:coreProperties>
</file>