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795" activeTab="4"/>
  </bookViews>
  <sheets>
    <sheet name="Pesha" sheetId="5" r:id="rId1"/>
    <sheet name="Fakt" sheetId="3" r:id="rId2"/>
    <sheet name="realizim" sheetId="2" r:id="rId3"/>
    <sheet name="shkurtime me AN" sheetId="4" r:id="rId4"/>
    <sheet name="2022" sheetId="1" r:id="rId5"/>
  </sheets>
  <calcPr calcId="144525"/>
</workbook>
</file>

<file path=xl/comments1.xml><?xml version="1.0" encoding="utf-8"?>
<comments xmlns="http://schemas.openxmlformats.org/spreadsheetml/2006/main">
  <authors>
    <author>Alketa Brace</author>
  </authors>
  <commentList>
    <comment ref="D3" authorId="0">
      <text>
        <r>
          <rPr>
            <b/>
            <sz val="9"/>
            <rFont val="Tahoma"/>
            <charset val="1"/>
          </rPr>
          <t>Alketa Brace:</t>
        </r>
        <r>
          <rPr>
            <sz val="9"/>
            <rFont val="Tahoma"/>
            <charset val="1"/>
          </rPr>
          <t xml:space="preserve">
transferime kapitale 232
3385
</t>
        </r>
      </text>
    </comment>
  </commentList>
</comments>
</file>

<file path=xl/comments2.xml><?xml version="1.0" encoding="utf-8"?>
<comments xmlns="http://schemas.openxmlformats.org/spreadsheetml/2006/main">
  <authors>
    <author>Alketa Brace</author>
  </authors>
  <commentList>
    <comment ref="D3" authorId="0">
      <text>
        <r>
          <rPr>
            <b/>
            <sz val="9"/>
            <rFont val="Tahoma"/>
            <charset val="1"/>
          </rPr>
          <t>Alketa Brace:</t>
        </r>
        <r>
          <rPr>
            <sz val="9"/>
            <rFont val="Tahoma"/>
            <charset val="1"/>
          </rPr>
          <t xml:space="preserve">
transferime kapitale 232
3385
</t>
        </r>
      </text>
    </comment>
  </commentList>
</comments>
</file>

<file path=xl/sharedStrings.xml><?xml version="1.0" encoding="utf-8"?>
<sst xmlns="http://schemas.openxmlformats.org/spreadsheetml/2006/main" count="127" uniqueCount="65">
  <si>
    <t>Consolidated capital expenditure, in million lek</t>
  </si>
  <si>
    <t>Consolidation</t>
  </si>
  <si>
    <t>2023**</t>
  </si>
  <si>
    <t>2024*</t>
  </si>
  <si>
    <t>Increase 22 vs 18</t>
  </si>
  <si>
    <t>Shpenzime Kapitale</t>
  </si>
  <si>
    <t xml:space="preserve">Financimi Brendshem  </t>
  </si>
  <si>
    <t xml:space="preserve">Financimi Huaj    </t>
  </si>
  <si>
    <t>Foreign Financ./Capital Exp.</t>
  </si>
  <si>
    <t>Internal Financ./Capital Exp.</t>
  </si>
  <si>
    <t>Source: Ministry of Economy and Finance, annual consolidated fiscal tables</t>
  </si>
  <si>
    <t>* Initial Plan</t>
  </si>
  <si>
    <t>** NA - Normative Act</t>
  </si>
  <si>
    <t>Consolidated Capital Expenditures 2018-2022 and '23-'24 plan in mln lek</t>
  </si>
  <si>
    <t>Consolidated</t>
  </si>
  <si>
    <t>Rritje 22 vs 18</t>
  </si>
  <si>
    <t>Capital Expenditures</t>
  </si>
  <si>
    <t>Internal Financing</t>
  </si>
  <si>
    <t>Foreign Financing</t>
  </si>
  <si>
    <t>AN</t>
  </si>
  <si>
    <t>non consolidation</t>
  </si>
  <si>
    <t>Consolidation based on the NA</t>
  </si>
  <si>
    <t>Consolidation based on the initial plan</t>
  </si>
  <si>
    <t>Initial Plan 22</t>
  </si>
  <si>
    <t>NA</t>
  </si>
  <si>
    <t>Initial Plan 21</t>
  </si>
  <si>
    <t>Initial Plan 2020</t>
  </si>
  <si>
    <t>Initial Plan  2019</t>
  </si>
  <si>
    <t>Initial Plan 2018</t>
  </si>
  <si>
    <t>Investments from Higher Education revenues</t>
  </si>
  <si>
    <t>Reconstruction Fund</t>
  </si>
  <si>
    <t>NA October 2023</t>
  </si>
  <si>
    <t>Initial Plan 2023</t>
  </si>
  <si>
    <t>Plan '24</t>
  </si>
  <si>
    <t xml:space="preserve">Budget Consolidation through the years,as referred in the revised plan
</t>
  </si>
  <si>
    <t>NA 2023</t>
  </si>
  <si>
    <t>OP 2023</t>
  </si>
  <si>
    <t>NA 2022</t>
  </si>
  <si>
    <t>OP 2022</t>
  </si>
  <si>
    <t>NA 2021</t>
  </si>
  <si>
    <t>OP 2021</t>
  </si>
  <si>
    <t>NA 2020</t>
  </si>
  <si>
    <t>OP 2020</t>
  </si>
  <si>
    <t>NA 2019</t>
  </si>
  <si>
    <t>OP 2019</t>
  </si>
  <si>
    <t>NA 2018</t>
  </si>
  <si>
    <t>OP 2018</t>
  </si>
  <si>
    <t>Capital Expenditure</t>
  </si>
  <si>
    <t>Internal Finnacing</t>
  </si>
  <si>
    <t>Foreign Finaning</t>
  </si>
  <si>
    <t>OP</t>
  </si>
  <si>
    <t>Difference</t>
  </si>
  <si>
    <t>OP - Original Plan</t>
  </si>
  <si>
    <t>Initial Plan '22</t>
  </si>
  <si>
    <t>Initial Plan '21</t>
  </si>
  <si>
    <t>Initial Plan '20</t>
  </si>
  <si>
    <t>Initial Plan '19</t>
  </si>
  <si>
    <t>Initial Plan '18</t>
  </si>
  <si>
    <t>Capital Investments</t>
  </si>
  <si>
    <t>Internal Financinf</t>
  </si>
  <si>
    <t>Investiments from High Education revenue</t>
  </si>
  <si>
    <t>Foreign Finanvcing</t>
  </si>
  <si>
    <t>NA October tor 2023</t>
  </si>
  <si>
    <t>Initial Plan</t>
  </si>
  <si>
    <t>24 Plan</t>
  </si>
</sst>
</file>

<file path=xl/styles.xml><?xml version="1.0" encoding="utf-8"?>
<styleSheet xmlns="http://schemas.openxmlformats.org/spreadsheetml/2006/main">
  <numFmts count="31">
    <numFmt numFmtId="176" formatCode="0.0%"/>
    <numFmt numFmtId="177" formatCode="_([$€]* #,##0.00_);_([$€]* \(#,##0.00\);_([$€]* &quot;-&quot;??_);_(@_)"/>
    <numFmt numFmtId="178" formatCode="_-* #,##0.00_-;\-* #,##0.00_-;_-* &quot;-&quot;??_-;_-@_-"/>
    <numFmt numFmtId="179" formatCode="&quot;         &quot;@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80" formatCode="&quot;               &quot;@"/>
    <numFmt numFmtId="181" formatCode="_ * #,##0_ ;_ * \-#,##0_ ;_ * &quot;-&quot;_ ;_ @_ "/>
    <numFmt numFmtId="182" formatCode="_-* #,##0_-;\-* #,##0_-;_-* &quot;-&quot;_-;_-@_-"/>
    <numFmt numFmtId="183" formatCode="&quot;            &quot;@"/>
    <numFmt numFmtId="184" formatCode="_-* #,##0.00_L_e_k_-;\-* #,##0.00_L_e_k_-;_-* &quot;-&quot;??_L_e_k_-;_-@_-"/>
    <numFmt numFmtId="185" formatCode="mmmm\ d\,\ yyyy"/>
    <numFmt numFmtId="186" formatCode="[&gt;=0.05]#,##0.0;[&lt;=-0.05]\-#,##0.0;?0.0"/>
    <numFmt numFmtId="187" formatCode="0_);\(0\)"/>
    <numFmt numFmtId="188" formatCode="&quot;$&quot;#,##0.00\ ;\(&quot;$&quot;#,##0.00\)"/>
    <numFmt numFmtId="189" formatCode="_-&quot;¢&quot;* #,##0.00_-;\-&quot;¢&quot;* #,##0.00_-;_-&quot;¢&quot;* &quot;-&quot;??_-;_-@_-"/>
    <numFmt numFmtId="190" formatCode="#,##0.0"/>
    <numFmt numFmtId="191" formatCode="&quot;   &quot;@"/>
    <numFmt numFmtId="192" formatCode="[Black][&gt;0.5]#,##0;[Black][&lt;-0.5]\-#,##0;;"/>
    <numFmt numFmtId="193" formatCode="&quot;      &quot;@"/>
    <numFmt numFmtId="194" formatCode="#,##0\ &quot;Kč&quot;;\-#,##0\ &quot;Kč&quot;"/>
    <numFmt numFmtId="5" formatCode="&quot;$&quot;#,##0_);\(&quot;$&quot;#,##0\)"/>
    <numFmt numFmtId="195" formatCode="#,##0.000"/>
    <numFmt numFmtId="196" formatCode="General\ \ \ \ \ \ "/>
    <numFmt numFmtId="197" formatCode="mmmm\ yyyy"/>
    <numFmt numFmtId="198" formatCode="0.0"/>
    <numFmt numFmtId="199" formatCode="_-&quot;¢&quot;* #,##0_-;\-&quot;¢&quot;* #,##0_-;_-&quot;¢&quot;* &quot;-&quot;_-;_-@_-"/>
    <numFmt numFmtId="200" formatCode="[Black]#,##0.0;[Black]\-#,##0.0;;"/>
    <numFmt numFmtId="201" formatCode="[Black][&gt;0.05]#,##0.0;[Black][&lt;-0.05]\-#,##0.0;;"/>
    <numFmt numFmtId="202" formatCode="#,##0.0____"/>
    <numFmt numFmtId="203" formatCode="0.0\ \ \ \ \ \ \ \ "/>
  </numFmts>
  <fonts count="82">
    <font>
      <sz val="11"/>
      <color theme="1"/>
      <name val="Calibri"/>
      <charset val="134"/>
      <scheme val="minor"/>
    </font>
    <font>
      <b/>
      <sz val="8"/>
      <color indexed="61"/>
      <name val="Bookman Old Style"/>
      <charset val="134"/>
    </font>
    <font>
      <b/>
      <sz val="8"/>
      <color indexed="12"/>
      <name val="Bookman Old Style"/>
      <charset val="134"/>
    </font>
    <font>
      <b/>
      <sz val="8"/>
      <name val="Bookman Old Style"/>
      <charset val="134"/>
    </font>
    <font>
      <sz val="8"/>
      <name val="Bookman Old Style"/>
      <charset val="134"/>
    </font>
    <font>
      <sz val="8"/>
      <color indexed="12"/>
      <name val="Bookman Old Style"/>
      <charset val="134"/>
    </font>
    <font>
      <b/>
      <sz val="9"/>
      <color indexed="20"/>
      <name val="Bookman Old Style"/>
      <charset val="134"/>
    </font>
    <font>
      <sz val="8"/>
      <name val="Bookman Old Style"/>
      <charset val="238"/>
    </font>
    <font>
      <sz val="8"/>
      <color rgb="FFFF0000"/>
      <name val="Bookman Old Style"/>
      <charset val="134"/>
    </font>
    <font>
      <sz val="11"/>
      <color rgb="FFFF0000"/>
      <name val="Calibri"/>
      <charset val="134"/>
      <scheme val="minor"/>
    </font>
    <font>
      <b/>
      <sz val="8"/>
      <color rgb="FFFF0000"/>
      <name val="Bookman Old Style"/>
      <charset val="134"/>
    </font>
    <font>
      <sz val="11"/>
      <color theme="1"/>
      <name val="Bookman Old Style"/>
      <charset val="134"/>
    </font>
    <font>
      <b/>
      <sz val="11"/>
      <color theme="1"/>
      <name val="Calibri"/>
      <charset val="134"/>
      <scheme val="minor"/>
    </font>
    <font>
      <b/>
      <sz val="8"/>
      <color theme="1"/>
      <name val="Bookman Old Style"/>
      <charset val="134"/>
    </font>
    <font>
      <sz val="8"/>
      <color theme="1"/>
      <name val="Bookman Old Style"/>
      <charset val="134"/>
    </font>
    <font>
      <sz val="12"/>
      <name val="Tms Rmn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indexed="8"/>
      <name val="Calibri"/>
      <charset val="134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name val="Times New Roman"/>
      <charset val="238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0"/>
      <name val="Arial"/>
      <charset val="134"/>
    </font>
    <font>
      <sz val="11"/>
      <color indexed="62"/>
      <name val="Calibri"/>
      <charset val="134"/>
    </font>
    <font>
      <sz val="12"/>
      <color indexed="24"/>
      <name val="Modern"/>
      <charset val="255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0"/>
      <color indexed="8"/>
      <name val="Arial"/>
      <charset val="238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indexed="9"/>
      <name val="Calibri"/>
      <charset val="134"/>
    </font>
    <font>
      <sz val="11"/>
      <color rgb="FF9C0006"/>
      <name val="Calibri"/>
      <charset val="0"/>
      <scheme val="minor"/>
    </font>
    <font>
      <sz val="10"/>
      <name val="Arial CE"/>
      <charset val="238"/>
    </font>
    <font>
      <b/>
      <sz val="18"/>
      <color indexed="56"/>
      <name val="Cambria"/>
      <charset val="134"/>
    </font>
    <font>
      <sz val="10"/>
      <name val="Tms Rmn"/>
      <charset val="134"/>
    </font>
    <font>
      <sz val="12"/>
      <name val="Times New Roman"/>
      <charset val="134"/>
    </font>
    <font>
      <b/>
      <sz val="15"/>
      <color indexed="56"/>
      <name val="Calibri"/>
      <charset val="134"/>
    </font>
    <font>
      <b/>
      <sz val="12"/>
      <color indexed="24"/>
      <name val="Modern"/>
      <charset val="255"/>
    </font>
    <font>
      <sz val="9"/>
      <name val="Times"/>
      <charset val="134"/>
    </font>
    <font>
      <sz val="9"/>
      <color indexed="8"/>
      <name val="Times New Roman"/>
      <charset val="134"/>
    </font>
    <font>
      <sz val="12"/>
      <name val="Times"/>
      <charset val="134"/>
    </font>
    <font>
      <sz val="11"/>
      <color indexed="10"/>
      <name val="Calibri"/>
      <charset val="134"/>
    </font>
    <font>
      <sz val="11"/>
      <color indexed="20"/>
      <name val="Calibri"/>
      <charset val="134"/>
    </font>
    <font>
      <b/>
      <sz val="11"/>
      <color indexed="52"/>
      <name val="Calibri"/>
      <charset val="134"/>
    </font>
    <font>
      <b/>
      <sz val="11"/>
      <color indexed="9"/>
      <name val="Calibri"/>
      <charset val="134"/>
    </font>
    <font>
      <b/>
      <sz val="12"/>
      <name val="Arial CE"/>
      <charset val="238"/>
    </font>
    <font>
      <sz val="10"/>
      <name val="Arial"/>
      <charset val="238"/>
    </font>
    <font>
      <sz val="11"/>
      <color indexed="17"/>
      <name val="Calibri"/>
      <charset val="134"/>
    </font>
    <font>
      <i/>
      <sz val="11"/>
      <color indexed="23"/>
      <name val="Calibri"/>
      <charset val="134"/>
    </font>
    <font>
      <b/>
      <i/>
      <sz val="10"/>
      <name val="Times New Roman"/>
      <charset val="134"/>
    </font>
    <font>
      <sz val="8"/>
      <name val="Arial"/>
      <charset val="238"/>
    </font>
    <font>
      <sz val="12"/>
      <name val="Times New Roman"/>
      <charset val="238"/>
    </font>
    <font>
      <b/>
      <sz val="13"/>
      <color indexed="56"/>
      <name val="Calibri"/>
      <charset val="134"/>
    </font>
    <font>
      <b/>
      <sz val="11"/>
      <color indexed="56"/>
      <name val="Calibri"/>
      <charset val="134"/>
    </font>
    <font>
      <u/>
      <sz val="10"/>
      <color indexed="12"/>
      <name val="Arial"/>
      <charset val="238"/>
    </font>
    <font>
      <b/>
      <sz val="18"/>
      <name val="Arial CE"/>
      <charset val="238"/>
    </font>
    <font>
      <sz val="10"/>
      <color indexed="8"/>
      <name val="Arial"/>
      <charset val="134"/>
    </font>
    <font>
      <sz val="10"/>
      <name val="CTimesRoman"/>
      <charset val="134"/>
    </font>
    <font>
      <sz val="11"/>
      <color indexed="52"/>
      <name val="Calibri"/>
      <charset val="134"/>
    </font>
    <font>
      <sz val="11"/>
      <color indexed="60"/>
      <name val="Calibri"/>
      <charset val="134"/>
    </font>
    <font>
      <vertAlign val="superscript"/>
      <sz val="9"/>
      <color indexed="8"/>
      <name val="Times New Roman"/>
      <charset val="134"/>
    </font>
    <font>
      <b/>
      <sz val="11"/>
      <color indexed="63"/>
      <name val="Calibri"/>
      <charset val="134"/>
    </font>
    <font>
      <b/>
      <sz val="10"/>
      <name val="Tms Rmn"/>
      <charset val="134"/>
    </font>
    <font>
      <b/>
      <sz val="10"/>
      <name val="Times New Roman"/>
      <charset val="134"/>
    </font>
    <font>
      <b/>
      <sz val="11"/>
      <color indexed="8"/>
      <name val="Calibri"/>
      <charset val="134"/>
    </font>
    <font>
      <b/>
      <sz val="18"/>
      <color indexed="24"/>
      <name val="Modern"/>
      <charset val="255"/>
    </font>
    <font>
      <b/>
      <sz val="9"/>
      <name val="Tahoma"/>
      <charset val="1"/>
    </font>
    <font>
      <sz val="9"/>
      <name val="Tahoma"/>
      <charset val="1"/>
    </font>
  </fonts>
  <fills count="60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9">
    <xf numFmtId="0" fontId="0" fillId="0" borderId="0"/>
    <xf numFmtId="0" fontId="20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18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4" borderId="39" applyNumberFormat="0" applyAlignment="0" applyProtection="0">
      <alignment vertical="center"/>
    </xf>
    <xf numFmtId="0" fontId="28" fillId="0" borderId="40" applyNumberFormat="0" applyFill="0" applyAlignment="0" applyProtection="0">
      <alignment vertical="center"/>
    </xf>
    <xf numFmtId="3" fontId="29" fillId="16" borderId="41" applyNumberFormat="0" applyFont="0" applyAlignment="0"/>
    <xf numFmtId="0" fontId="18" fillId="17" borderId="42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88" fontId="31" fillId="0" borderId="0" applyProtection="0"/>
    <xf numFmtId="0" fontId="19" fillId="0" borderId="0"/>
    <xf numFmtId="0" fontId="33" fillId="0" borderId="0" applyNumberFormat="0" applyFill="0" applyBorder="0" applyAlignment="0" applyProtection="0">
      <alignment vertical="center"/>
    </xf>
    <xf numFmtId="182" fontId="25" fillId="0" borderId="0" applyFont="0" applyFill="0" applyBorder="0" applyAlignment="0" applyProtection="0"/>
    <xf numFmtId="0" fontId="20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8" fontId="25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9" fillId="0" borderId="0"/>
    <xf numFmtId="0" fontId="30" fillId="18" borderId="43" applyNumberFormat="0" applyAlignment="0" applyProtection="0"/>
    <xf numFmtId="0" fontId="37" fillId="0" borderId="40" applyNumberFormat="0" applyFill="0" applyAlignment="0" applyProtection="0">
      <alignment vertical="center"/>
    </xf>
    <xf numFmtId="0" fontId="36" fillId="0" borderId="44" applyNumberFormat="0" applyFill="0" applyAlignment="0" applyProtection="0">
      <alignment vertical="center"/>
    </xf>
    <xf numFmtId="0" fontId="22" fillId="8" borderId="0" applyNumberFormat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8" fillId="23" borderId="45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46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2" fillId="26" borderId="45" applyNumberFormat="0" applyAlignment="0" applyProtection="0">
      <alignment vertical="center"/>
    </xf>
    <xf numFmtId="191" fontId="17" fillId="0" borderId="0" applyFont="0" applyFill="0" applyBorder="0" applyAlignment="0" applyProtection="0"/>
    <xf numFmtId="190" fontId="19" fillId="0" borderId="0" applyFill="0" applyBorder="0" applyAlignment="0" applyProtection="0"/>
    <xf numFmtId="0" fontId="43" fillId="0" borderId="47" applyNumberFormat="0" applyFill="0" applyAlignment="0" applyProtection="0">
      <alignment vertical="center"/>
    </xf>
    <xf numFmtId="0" fontId="24" fillId="0" borderId="38" applyNumberFormat="0" applyFill="0" applyAlignment="0" applyProtection="0">
      <alignment vertical="center"/>
    </xf>
    <xf numFmtId="0" fontId="44" fillId="21" borderId="0" applyNumberFormat="0" applyBorder="0" applyAlignment="0" applyProtection="0"/>
    <xf numFmtId="0" fontId="45" fillId="3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94" fontId="46" fillId="0" borderId="0" applyFont="0" applyFill="0" applyBorder="0" applyAlignment="0" applyProtection="0"/>
    <xf numFmtId="0" fontId="21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21" fillId="3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2" fillId="33" borderId="0" applyNumberFormat="0" applyBorder="0" applyAlignment="0" applyProtection="0"/>
    <xf numFmtId="0" fontId="48" fillId="0" borderId="0"/>
    <xf numFmtId="0" fontId="20" fillId="3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186" fontId="16" fillId="0" borderId="0" applyFill="0" applyBorder="0" applyAlignment="0" applyProtection="0">
      <alignment horizontal="right"/>
    </xf>
    <xf numFmtId="0" fontId="15" fillId="0" borderId="0"/>
    <xf numFmtId="0" fontId="20" fillId="10" borderId="0" applyNumberFormat="0" applyBorder="0" applyAlignment="0" applyProtection="0">
      <alignment vertical="center"/>
    </xf>
    <xf numFmtId="193" fontId="17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21" fillId="37" borderId="0" applyNumberFormat="0" applyBorder="0" applyAlignment="0" applyProtection="0">
      <alignment vertical="center"/>
    </xf>
    <xf numFmtId="0" fontId="49" fillId="0" borderId="0"/>
    <xf numFmtId="0" fontId="44" fillId="38" borderId="0" applyNumberFormat="0" applyBorder="0" applyAlignment="0" applyProtection="0"/>
    <xf numFmtId="0" fontId="21" fillId="3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39" fillId="0" borderId="0">
      <alignment vertical="top"/>
    </xf>
    <xf numFmtId="0" fontId="39" fillId="0" borderId="0">
      <alignment vertical="top"/>
    </xf>
    <xf numFmtId="178" fontId="29" fillId="0" borderId="0" applyFont="0" applyFill="0" applyBorder="0" applyAlignment="0" applyProtection="0"/>
    <xf numFmtId="0" fontId="49" fillId="0" borderId="0"/>
    <xf numFmtId="0" fontId="49" fillId="0" borderId="0"/>
    <xf numFmtId="0" fontId="22" fillId="44" borderId="0" applyNumberFormat="0" applyBorder="0" applyAlignment="0" applyProtection="0"/>
    <xf numFmtId="3" fontId="29" fillId="43" borderId="41" applyNumberFormat="0"/>
    <xf numFmtId="0" fontId="22" fillId="45" borderId="0" applyNumberFormat="0" applyBorder="0" applyAlignment="0" applyProtection="0"/>
    <xf numFmtId="0" fontId="51" fillId="0" borderId="0" applyProtection="0"/>
    <xf numFmtId="195" fontId="52" fillId="0" borderId="0">
      <alignment horizontal="right" vertical="top"/>
    </xf>
    <xf numFmtId="0" fontId="22" fillId="46" borderId="0" applyNumberFormat="0" applyBorder="0" applyAlignment="0" applyProtection="0"/>
    <xf numFmtId="0" fontId="22" fillId="18" borderId="0" applyNumberFormat="0" applyBorder="0" applyAlignment="0" applyProtection="0"/>
    <xf numFmtId="0" fontId="54" fillId="0" borderId="0"/>
    <xf numFmtId="179" fontId="17" fillId="0" borderId="0" applyFont="0" applyFill="0" applyBorder="0" applyAlignment="0" applyProtection="0"/>
    <xf numFmtId="0" fontId="54" fillId="0" borderId="0"/>
    <xf numFmtId="0" fontId="22" fillId="43" borderId="0" applyNumberFormat="0" applyBorder="0" applyAlignment="0" applyProtection="0"/>
    <xf numFmtId="0" fontId="22" fillId="47" borderId="0" applyNumberFormat="0" applyBorder="0" applyAlignment="0" applyProtection="0"/>
    <xf numFmtId="0" fontId="22" fillId="21" borderId="0" applyNumberFormat="0" applyBorder="0" applyAlignment="0" applyProtection="0"/>
    <xf numFmtId="0" fontId="22" fillId="3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19" fillId="0" borderId="0"/>
    <xf numFmtId="180" fontId="17" fillId="0" borderId="0" applyFont="0" applyFill="0" applyBorder="0" applyAlignment="0" applyProtection="0"/>
    <xf numFmtId="0" fontId="44" fillId="49" borderId="0" applyNumberFormat="0" applyBorder="0" applyAlignment="0" applyProtection="0"/>
    <xf numFmtId="0" fontId="44" fillId="47" borderId="0" applyNumberFormat="0" applyBorder="0" applyAlignment="0" applyProtection="0"/>
    <xf numFmtId="0" fontId="44" fillId="38" borderId="0" applyNumberFormat="0" applyBorder="0" applyAlignment="0" applyProtection="0"/>
    <xf numFmtId="0" fontId="44" fillId="42" borderId="0" applyNumberFormat="0" applyBorder="0" applyAlignment="0" applyProtection="0"/>
    <xf numFmtId="9" fontId="29" fillId="0" borderId="0" applyFont="0" applyFill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42" borderId="0" applyNumberFormat="0" applyBorder="0" applyAlignment="0" applyProtection="0"/>
    <xf numFmtId="0" fontId="44" fillId="54" borderId="0" applyNumberFormat="0" applyBorder="0" applyAlignment="0" applyProtection="0"/>
    <xf numFmtId="182" fontId="25" fillId="0" borderId="0" applyFont="0" applyFill="0" applyBorder="0" applyAlignment="0" applyProtection="0"/>
    <xf numFmtId="0" fontId="56" fillId="45" borderId="0" applyNumberFormat="0" applyBorder="0" applyAlignment="0" applyProtection="0"/>
    <xf numFmtId="0" fontId="57" fillId="55" borderId="43" applyNumberFormat="0" applyAlignment="0" applyProtection="0"/>
    <xf numFmtId="0" fontId="46" fillId="0" borderId="49" applyNumberFormat="0" applyFont="0" applyFill="0" applyAlignment="0" applyProtection="0"/>
    <xf numFmtId="0" fontId="29" fillId="0" borderId="0"/>
    <xf numFmtId="0" fontId="58" fillId="56" borderId="50" applyNumberFormat="0" applyAlignment="0" applyProtection="0"/>
    <xf numFmtId="0" fontId="54" fillId="0" borderId="0"/>
    <xf numFmtId="178" fontId="0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60" fillId="57" borderId="41" applyNumberFormat="0" applyFont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61" fillId="8" borderId="0" applyNumberFormat="0" applyBorder="0" applyAlignment="0" applyProtection="0"/>
    <xf numFmtId="184" fontId="19" fillId="0" borderId="0" applyFont="0" applyFill="0" applyBorder="0" applyAlignment="0" applyProtection="0"/>
    <xf numFmtId="178" fontId="29" fillId="0" borderId="0" applyFont="0" applyFill="0" applyBorder="0" applyAlignment="0" applyProtection="0"/>
    <xf numFmtId="3" fontId="19" fillId="0" borderId="0" applyFill="0" applyBorder="0" applyAlignment="0" applyProtection="0"/>
    <xf numFmtId="0" fontId="54" fillId="0" borderId="0"/>
    <xf numFmtId="0" fontId="29" fillId="0" borderId="0" applyNumberFormat="0"/>
    <xf numFmtId="0" fontId="54" fillId="0" borderId="0"/>
    <xf numFmtId="5" fontId="19" fillId="0" borderId="0" applyFill="0" applyBorder="0" applyAlignment="0" applyProtection="0"/>
    <xf numFmtId="185" fontId="19" fillId="0" borderId="0" applyFill="0" applyBorder="0" applyAlignment="0" applyProtection="0"/>
    <xf numFmtId="0" fontId="46" fillId="0" borderId="0" applyFont="0" applyFill="0" applyBorder="0" applyAlignment="0" applyProtection="0"/>
    <xf numFmtId="0" fontId="29" fillId="55" borderId="0" applyNumberFormat="0" applyBorder="0" applyProtection="0"/>
    <xf numFmtId="177" fontId="29" fillId="0" borderId="0" applyFont="0" applyFill="0" applyBorder="0" applyAlignment="0" applyProtection="0"/>
    <xf numFmtId="176" fontId="19" fillId="33" borderId="16" applyNumberFormat="0" applyFont="0" applyBorder="0" applyAlignment="0" applyProtection="0">
      <alignment horizontal="right"/>
    </xf>
    <xf numFmtId="0" fontId="62" fillId="0" borderId="0" applyNumberFormat="0" applyFill="0" applyBorder="0" applyAlignment="0" applyProtection="0"/>
    <xf numFmtId="3" fontId="46" fillId="0" borderId="0" applyFont="0" applyFill="0" applyBorder="0" applyAlignment="0" applyProtection="0"/>
    <xf numFmtId="2" fontId="19" fillId="0" borderId="0" applyFill="0" applyBorder="0" applyAlignment="0" applyProtection="0"/>
    <xf numFmtId="0" fontId="63" fillId="0" borderId="0" applyNumberFormat="0" applyFont="0" applyFill="0" applyBorder="0" applyAlignment="0" applyProtection="0">
      <alignment vertical="top"/>
    </xf>
    <xf numFmtId="38" fontId="64" fillId="55" borderId="0" applyNumberFormat="0" applyBorder="0" applyAlignment="0" applyProtection="0"/>
    <xf numFmtId="0" fontId="50" fillId="0" borderId="48" applyNumberFormat="0" applyFill="0" applyAlignment="0" applyProtection="0"/>
    <xf numFmtId="198" fontId="65" fillId="0" borderId="0">
      <alignment horizontal="right"/>
    </xf>
    <xf numFmtId="0" fontId="66" fillId="0" borderId="51" applyNumberFormat="0" applyFill="0" applyAlignment="0" applyProtection="0"/>
    <xf numFmtId="0" fontId="59" fillId="0" borderId="0" applyNumberFormat="0" applyFill="0" applyBorder="0" applyAlignment="0" applyProtection="0"/>
    <xf numFmtId="0" fontId="30" fillId="18" borderId="43" applyNumberFormat="0" applyAlignment="0" applyProtection="0"/>
    <xf numFmtId="0" fontId="67" fillId="0" borderId="52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29" fillId="45" borderId="41" applyNumberFormat="0" applyBorder="0" applyProtection="0"/>
    <xf numFmtId="190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0" fontId="64" fillId="59" borderId="5" applyNumberFormat="0" applyBorder="0" applyAlignment="0" applyProtection="0"/>
    <xf numFmtId="0" fontId="16" fillId="0" borderId="0" applyNumberFormat="0" applyFont="0" applyFill="0" applyBorder="0" applyAlignment="0" applyProtection="0">
      <alignment horizontal="left" wrapText="1" indent="1"/>
    </xf>
    <xf numFmtId="0" fontId="30" fillId="18" borderId="43" applyNumberFormat="0" applyAlignment="0" applyProtection="0"/>
    <xf numFmtId="0" fontId="30" fillId="18" borderId="43" applyNumberFormat="0" applyAlignment="0" applyProtection="0"/>
    <xf numFmtId="0" fontId="30" fillId="18" borderId="43" applyNumberFormat="0" applyAlignment="0" applyProtection="0"/>
    <xf numFmtId="0" fontId="69" fillId="0" borderId="0" applyNumberFormat="0" applyFill="0" applyBorder="0" applyAlignment="0" applyProtection="0"/>
    <xf numFmtId="0" fontId="30" fillId="18" borderId="43" applyNumberFormat="0" applyAlignment="0" applyProtection="0"/>
    <xf numFmtId="0" fontId="30" fillId="18" borderId="43" applyNumberFormat="0" applyAlignment="0" applyProtection="0"/>
    <xf numFmtId="0" fontId="30" fillId="18" borderId="43" applyNumberFormat="0" applyAlignment="0" applyProtection="0"/>
    <xf numFmtId="0" fontId="31" fillId="0" borderId="0"/>
    <xf numFmtId="0" fontId="30" fillId="18" borderId="43" applyNumberFormat="0" applyAlignment="0" applyProtection="0"/>
    <xf numFmtId="3" fontId="29" fillId="18" borderId="0" applyNumberFormat="0" applyBorder="0"/>
    <xf numFmtId="40" fontId="70" fillId="59" borderId="0">
      <alignment horizontal="right"/>
    </xf>
    <xf numFmtId="190" fontId="71" fillId="0" borderId="0"/>
    <xf numFmtId="0" fontId="72" fillId="0" borderId="53" applyNumberFormat="0" applyFill="0" applyAlignment="0" applyProtection="0"/>
    <xf numFmtId="178" fontId="25" fillId="0" borderId="0" applyFont="0" applyFill="0" applyBorder="0" applyAlignment="0" applyProtection="0"/>
    <xf numFmtId="5" fontId="46" fillId="0" borderId="0" applyFont="0" applyFill="0" applyBorder="0" applyAlignment="0" applyProtection="0"/>
    <xf numFmtId="0" fontId="29" fillId="8" borderId="41" applyNumberFormat="0"/>
    <xf numFmtId="19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9" fillId="0" borderId="0"/>
    <xf numFmtId="0" fontId="73" fillId="16" borderId="0" applyNumberFormat="0" applyBorder="0" applyAlignment="0" applyProtection="0"/>
    <xf numFmtId="0" fontId="54" fillId="0" borderId="0"/>
    <xf numFmtId="0" fontId="74" fillId="0" borderId="0">
      <alignment horizontal="left" wrapText="1"/>
    </xf>
    <xf numFmtId="0" fontId="54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/>
    <xf numFmtId="0" fontId="19" fillId="0" borderId="0">
      <alignment vertical="top"/>
    </xf>
    <xf numFmtId="0" fontId="19" fillId="0" borderId="0"/>
    <xf numFmtId="0" fontId="29" fillId="0" borderId="0"/>
    <xf numFmtId="0" fontId="19" fillId="0" borderId="0">
      <alignment vertical="top"/>
    </xf>
    <xf numFmtId="0" fontId="17" fillId="0" borderId="0"/>
    <xf numFmtId="0" fontId="29" fillId="0" borderId="0"/>
    <xf numFmtId="0" fontId="31" fillId="0" borderId="54" applyProtection="0"/>
    <xf numFmtId="0" fontId="75" fillId="55" borderId="55" applyNumberFormat="0" applyAlignment="0" applyProtection="0"/>
    <xf numFmtId="10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200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2" fontId="46" fillId="0" borderId="0" applyFont="0" applyFill="0" applyBorder="0" applyAlignment="0" applyProtection="0"/>
    <xf numFmtId="0" fontId="76" fillId="0" borderId="0"/>
    <xf numFmtId="202" fontId="16" fillId="0" borderId="0" applyFill="0" applyBorder="0" applyAlignment="0">
      <alignment horizontal="centerContinuous"/>
    </xf>
    <xf numFmtId="3" fontId="29" fillId="58" borderId="41" applyNumberFormat="0"/>
    <xf numFmtId="0" fontId="77" fillId="0" borderId="0" applyNumberFormat="0" applyFont="0" applyFill="0" applyBorder="0" applyAlignment="0" applyProtection="0">
      <alignment horizontal="left" vertical="top"/>
    </xf>
    <xf numFmtId="0" fontId="39" fillId="0" borderId="0">
      <alignment vertical="top"/>
    </xf>
    <xf numFmtId="0" fontId="78" fillId="0" borderId="56" applyNumberFormat="0" applyFill="0" applyAlignment="0" applyProtection="0"/>
    <xf numFmtId="0" fontId="55" fillId="0" borderId="0" applyNumberFormat="0" applyFill="0" applyBorder="0" applyAlignment="0" applyProtection="0"/>
    <xf numFmtId="0" fontId="77" fillId="0" borderId="0" applyNumberFormat="0" applyFont="0" applyFill="0" applyBorder="0" applyAlignment="0" applyProtection="0">
      <alignment vertical="top"/>
    </xf>
    <xf numFmtId="0" fontId="63" fillId="0" borderId="0" applyNumberFormat="0" applyFont="0" applyFill="0" applyBorder="0" applyAlignment="0" applyProtection="0">
      <alignment vertical="top"/>
    </xf>
    <xf numFmtId="0" fontId="77" fillId="0" borderId="0" applyNumberFormat="0" applyFont="0" applyFill="0" applyBorder="0" applyAlignment="0" applyProtection="0"/>
    <xf numFmtId="0" fontId="77" fillId="0" borderId="0" applyNumberFormat="0" applyFont="0" applyFill="0" applyBorder="0" applyAlignment="0" applyProtection="0">
      <alignment horizontal="left" vertical="top"/>
    </xf>
    <xf numFmtId="0" fontId="16" fillId="0" borderId="37" applyNumberFormat="0" applyFont="0" applyFill="0" applyAlignment="0" applyProtection="0">
      <alignment horizontal="center"/>
    </xf>
    <xf numFmtId="0" fontId="77" fillId="0" borderId="0" applyNumberFormat="0" applyFont="0" applyFill="0" applyBorder="0" applyAlignment="0" applyProtection="0">
      <alignment horizontal="left" vertical="top"/>
    </xf>
    <xf numFmtId="0" fontId="16" fillId="0" borderId="0"/>
    <xf numFmtId="0" fontId="53" fillId="0" borderId="37" applyNumberFormat="0" applyFont="0" applyFill="0" applyBorder="0" applyAlignment="0" applyProtection="0">
      <alignment horizontal="center" wrapText="1"/>
    </xf>
    <xf numFmtId="196" fontId="17" fillId="0" borderId="0" applyNumberFormat="0" applyFont="0" applyFill="0" applyBorder="0" applyAlignment="0" applyProtection="0">
      <alignment horizontal="right"/>
    </xf>
    <xf numFmtId="0" fontId="53" fillId="0" borderId="0" applyNumberFormat="0" applyFont="0" applyFill="0" applyBorder="0" applyAlignment="0" applyProtection="0">
      <alignment horizontal="left" indent="1"/>
    </xf>
    <xf numFmtId="203" fontId="53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>
      <alignment horizontal="left" indent="1"/>
    </xf>
    <xf numFmtId="0" fontId="16" fillId="0" borderId="0" applyNumberFormat="0" applyFont="0" applyFill="0" applyBorder="0" applyAlignment="0" applyProtection="0">
      <alignment horizontal="left" wrapText="1" indent="2"/>
    </xf>
    <xf numFmtId="197" fontId="16" fillId="0" borderId="0">
      <alignment horizontal="right"/>
    </xf>
    <xf numFmtId="0" fontId="31" fillId="0" borderId="0" applyProtection="0"/>
    <xf numFmtId="0" fontId="79" fillId="0" borderId="0" applyProtection="0"/>
    <xf numFmtId="0" fontId="31" fillId="0" borderId="0"/>
    <xf numFmtId="10" fontId="31" fillId="0" borderId="0" applyProtection="0"/>
    <xf numFmtId="2" fontId="31" fillId="0" borderId="0" applyProtection="0"/>
    <xf numFmtId="4" fontId="31" fillId="0" borderId="0" applyProtection="0"/>
  </cellStyleXfs>
  <cellXfs count="149">
    <xf numFmtId="0" fontId="0" fillId="0" borderId="0" xfId="0"/>
    <xf numFmtId="1" fontId="1" fillId="0" borderId="1" xfId="0" applyNumberFormat="1" applyFont="1" applyBorder="1"/>
    <xf numFmtId="3" fontId="1" fillId="0" borderId="1" xfId="2" applyNumberFormat="1" applyFont="1" applyFill="1" applyBorder="1" applyAlignment="1"/>
    <xf numFmtId="3" fontId="2" fillId="0" borderId="2" xfId="6" applyNumberFormat="1" applyFont="1" applyFill="1" applyBorder="1"/>
    <xf numFmtId="3" fontId="2" fillId="0" borderId="1" xfId="0" applyNumberFormat="1" applyFont="1" applyBorder="1"/>
    <xf numFmtId="9" fontId="2" fillId="0" borderId="1" xfId="0" applyNumberFormat="1" applyFont="1" applyBorder="1"/>
    <xf numFmtId="3" fontId="3" fillId="2" borderId="3" xfId="177" applyNumberFormat="1" applyFont="1" applyFill="1" applyBorder="1"/>
    <xf numFmtId="1" fontId="4" fillId="0" borderId="1" xfId="0" applyNumberFormat="1" applyFont="1" applyBorder="1"/>
    <xf numFmtId="3" fontId="4" fillId="0" borderId="1" xfId="2" applyNumberFormat="1" applyFont="1" applyFill="1" applyBorder="1" applyAlignment="1"/>
    <xf numFmtId="3" fontId="5" fillId="0" borderId="2" xfId="6" applyNumberFormat="1" applyFont="1" applyFill="1" applyBorder="1"/>
    <xf numFmtId="3" fontId="4" fillId="2" borderId="3" xfId="177" applyNumberFormat="1" applyFont="1" applyFill="1" applyBorder="1"/>
    <xf numFmtId="187" fontId="3" fillId="0" borderId="0" xfId="0" applyNumberFormat="1" applyFont="1"/>
    <xf numFmtId="3" fontId="6" fillId="0" borderId="2" xfId="0" applyNumberFormat="1" applyFont="1" applyBorder="1"/>
    <xf numFmtId="3" fontId="2" fillId="0" borderId="1" xfId="6" applyNumberFormat="1" applyFont="1" applyFill="1" applyBorder="1"/>
    <xf numFmtId="9" fontId="0" fillId="0" borderId="0" xfId="6" applyFont="1"/>
    <xf numFmtId="187" fontId="3" fillId="0" borderId="4" xfId="194" applyNumberFormat="1" applyFont="1" applyBorder="1"/>
    <xf numFmtId="3" fontId="3" fillId="2" borderId="3" xfId="191" applyNumberFormat="1" applyFont="1" applyFill="1" applyBorder="1"/>
    <xf numFmtId="3" fontId="3" fillId="2" borderId="3" xfId="109" applyNumberFormat="1" applyFont="1" applyFill="1" applyBorder="1"/>
    <xf numFmtId="3" fontId="3" fillId="2" borderId="3" xfId="176" applyNumberFormat="1" applyFont="1" applyFill="1" applyBorder="1"/>
    <xf numFmtId="187" fontId="4" fillId="0" borderId="4" xfId="194" applyNumberFormat="1" applyFont="1" applyBorder="1"/>
    <xf numFmtId="3" fontId="4" fillId="2" borderId="3" xfId="191" applyNumberFormat="1" applyFont="1" applyFill="1" applyBorder="1"/>
    <xf numFmtId="3" fontId="4" fillId="2" borderId="3" xfId="109" applyNumberFormat="1" applyFont="1" applyFill="1" applyBorder="1"/>
    <xf numFmtId="3" fontId="4" fillId="2" borderId="3" xfId="176" applyNumberFormat="1" applyFont="1" applyFill="1" applyBorder="1"/>
    <xf numFmtId="187" fontId="7" fillId="0" borderId="4" xfId="194" applyNumberFormat="1" applyFont="1" applyBorder="1" applyAlignment="1">
      <alignment horizontal="left"/>
    </xf>
    <xf numFmtId="3" fontId="1" fillId="0" borderId="1" xfId="112" applyNumberFormat="1" applyFont="1" applyFill="1" applyBorder="1" applyAlignment="1"/>
    <xf numFmtId="3" fontId="2" fillId="0" borderId="2" xfId="200" applyNumberFormat="1" applyFont="1" applyFill="1" applyBorder="1"/>
    <xf numFmtId="3" fontId="2" fillId="0" borderId="0" xfId="0" applyNumberFormat="1" applyFont="1"/>
    <xf numFmtId="9" fontId="2" fillId="0" borderId="2" xfId="0" applyNumberFormat="1" applyFont="1" applyBorder="1"/>
    <xf numFmtId="3" fontId="3" fillId="2" borderId="3" xfId="178" applyNumberFormat="1" applyFont="1" applyFill="1" applyBorder="1"/>
    <xf numFmtId="3" fontId="4" fillId="0" borderId="1" xfId="112" applyNumberFormat="1" applyFont="1" applyFill="1" applyBorder="1" applyAlignment="1"/>
    <xf numFmtId="3" fontId="5" fillId="0" borderId="2" xfId="200" applyNumberFormat="1" applyFont="1" applyFill="1" applyBorder="1"/>
    <xf numFmtId="3" fontId="4" fillId="2" borderId="3" xfId="178" applyNumberFormat="1" applyFont="1" applyFill="1" applyBorder="1"/>
    <xf numFmtId="3" fontId="3" fillId="2" borderId="3" xfId="179" applyNumberFormat="1" applyFont="1" applyFill="1" applyBorder="1"/>
    <xf numFmtId="3" fontId="3" fillId="2" borderId="3" xfId="170" applyNumberFormat="1" applyFont="1" applyFill="1" applyBorder="1"/>
    <xf numFmtId="3" fontId="4" fillId="2" borderId="3" xfId="179" applyNumberFormat="1" applyFont="1" applyFill="1" applyBorder="1"/>
    <xf numFmtId="3" fontId="4" fillId="2" borderId="3" xfId="170" applyNumberFormat="1" applyFont="1" applyFill="1" applyBorder="1"/>
    <xf numFmtId="3" fontId="3" fillId="2" borderId="3" xfId="180" applyNumberFormat="1" applyFont="1" applyFill="1" applyBorder="1"/>
    <xf numFmtId="3" fontId="4" fillId="2" borderId="3" xfId="180" applyNumberFormat="1" applyFont="1" applyFill="1" applyBorder="1"/>
    <xf numFmtId="0" fontId="0" fillId="0" borderId="5" xfId="0" applyBorder="1"/>
    <xf numFmtId="1" fontId="1" fillId="0" borderId="5" xfId="0" applyNumberFormat="1" applyFont="1" applyBorder="1"/>
    <xf numFmtId="3" fontId="2" fillId="0" borderId="5" xfId="6" applyNumberFormat="1" applyFont="1" applyFill="1" applyBorder="1"/>
    <xf numFmtId="3" fontId="3" fillId="2" borderId="5" xfId="109" applyNumberFormat="1" applyFont="1" applyFill="1" applyBorder="1"/>
    <xf numFmtId="3" fontId="3" fillId="2" borderId="5" xfId="177" applyNumberFormat="1" applyFont="1" applyFill="1" applyBorder="1"/>
    <xf numFmtId="3" fontId="2" fillId="0" borderId="5" xfId="200" applyNumberFormat="1" applyFont="1" applyFill="1" applyBorder="1"/>
    <xf numFmtId="1" fontId="4" fillId="0" borderId="5" xfId="0" applyNumberFormat="1" applyFont="1" applyBorder="1"/>
    <xf numFmtId="3" fontId="5" fillId="0" borderId="5" xfId="6" applyNumberFormat="1" applyFont="1" applyFill="1" applyBorder="1"/>
    <xf numFmtId="3" fontId="4" fillId="2" borderId="5" xfId="109" applyNumberFormat="1" applyFont="1" applyFill="1" applyBorder="1"/>
    <xf numFmtId="3" fontId="4" fillId="2" borderId="5" xfId="177" applyNumberFormat="1" applyFont="1" applyFill="1" applyBorder="1"/>
    <xf numFmtId="3" fontId="5" fillId="0" borderId="5" xfId="200" applyNumberFormat="1" applyFont="1" applyFill="1" applyBorder="1"/>
    <xf numFmtId="1" fontId="8" fillId="0" borderId="6" xfId="0" applyNumberFormat="1" applyFont="1" applyBorder="1"/>
    <xf numFmtId="0" fontId="9" fillId="0" borderId="7" xfId="0" applyFont="1" applyBorder="1"/>
    <xf numFmtId="1" fontId="8" fillId="0" borderId="8" xfId="0" applyNumberFormat="1" applyFont="1" applyBorder="1"/>
    <xf numFmtId="3" fontId="8" fillId="0" borderId="5" xfId="200" applyNumberFormat="1" applyFont="1" applyFill="1" applyBorder="1"/>
    <xf numFmtId="3" fontId="8" fillId="0" borderId="5" xfId="6" applyNumberFormat="1" applyFont="1" applyFill="1" applyBorder="1"/>
    <xf numFmtId="3" fontId="8" fillId="0" borderId="5" xfId="180" applyNumberFormat="1" applyFont="1" applyBorder="1"/>
    <xf numFmtId="3" fontId="8" fillId="0" borderId="5" xfId="109" applyNumberFormat="1" applyFont="1" applyBorder="1"/>
    <xf numFmtId="3" fontId="8" fillId="0" borderId="5" xfId="177" applyNumberFormat="1" applyFont="1" applyBorder="1"/>
    <xf numFmtId="3" fontId="8" fillId="0" borderId="5" xfId="178" applyNumberFormat="1" applyFont="1" applyBorder="1"/>
    <xf numFmtId="1" fontId="8" fillId="0" borderId="9" xfId="0" applyNumberFormat="1" applyFont="1" applyBorder="1"/>
    <xf numFmtId="176" fontId="9" fillId="0" borderId="10" xfId="6" applyNumberFormat="1" applyFont="1" applyFill="1" applyBorder="1"/>
    <xf numFmtId="9" fontId="9" fillId="0" borderId="10" xfId="6" applyFont="1" applyFill="1" applyBorder="1"/>
    <xf numFmtId="3" fontId="3" fillId="2" borderId="5" xfId="178" applyNumberFormat="1" applyFont="1" applyFill="1" applyBorder="1"/>
    <xf numFmtId="3" fontId="3" fillId="2" borderId="5" xfId="179" applyNumberFormat="1" applyFont="1" applyFill="1" applyBorder="1"/>
    <xf numFmtId="3" fontId="3" fillId="2" borderId="5" xfId="170" applyNumberFormat="1" applyFont="1" applyFill="1" applyBorder="1"/>
    <xf numFmtId="3" fontId="3" fillId="2" borderId="5" xfId="180" applyNumberFormat="1" applyFont="1" applyFill="1" applyBorder="1"/>
    <xf numFmtId="3" fontId="4" fillId="2" borderId="5" xfId="178" applyNumberFormat="1" applyFont="1" applyFill="1" applyBorder="1"/>
    <xf numFmtId="3" fontId="4" fillId="2" borderId="5" xfId="179" applyNumberFormat="1" applyFont="1" applyFill="1" applyBorder="1"/>
    <xf numFmtId="3" fontId="4" fillId="2" borderId="5" xfId="170" applyNumberFormat="1" applyFont="1" applyFill="1" applyBorder="1"/>
    <xf numFmtId="3" fontId="4" fillId="2" borderId="5" xfId="180" applyNumberFormat="1" applyFont="1" applyFill="1" applyBorder="1"/>
    <xf numFmtId="0" fontId="9" fillId="0" borderId="11" xfId="0" applyFont="1" applyBorder="1"/>
    <xf numFmtId="3" fontId="8" fillId="0" borderId="12" xfId="6" applyNumberFormat="1" applyFont="1" applyFill="1" applyBorder="1"/>
    <xf numFmtId="3" fontId="8" fillId="0" borderId="12" xfId="109" applyNumberFormat="1" applyFont="1" applyBorder="1"/>
    <xf numFmtId="9" fontId="9" fillId="0" borderId="13" xfId="6" applyFont="1" applyFill="1" applyBorder="1"/>
    <xf numFmtId="0" fontId="0" fillId="0" borderId="0" xfId="0" applyAlignment="1">
      <alignment wrapText="1"/>
    </xf>
    <xf numFmtId="0" fontId="0" fillId="3" borderId="14" xfId="0" applyFill="1" applyBorder="1" applyAlignment="1">
      <alignment wrapText="1"/>
    </xf>
    <xf numFmtId="0" fontId="0" fillId="0" borderId="15" xfId="0" applyBorder="1" applyAlignment="1">
      <alignment wrapText="1"/>
    </xf>
    <xf numFmtId="1" fontId="1" fillId="0" borderId="16" xfId="0" applyNumberFormat="1" applyFont="1" applyBorder="1"/>
    <xf numFmtId="3" fontId="1" fillId="0" borderId="17" xfId="2" applyNumberFormat="1" applyFont="1" applyFill="1" applyBorder="1" applyAlignment="1"/>
    <xf numFmtId="1" fontId="4" fillId="0" borderId="16" xfId="0" applyNumberFormat="1" applyFont="1" applyBorder="1"/>
    <xf numFmtId="3" fontId="4" fillId="0" borderId="17" xfId="2" applyNumberFormat="1" applyFont="1" applyFill="1" applyBorder="1" applyAlignment="1"/>
    <xf numFmtId="9" fontId="10" fillId="0" borderId="2" xfId="0" applyNumberFormat="1" applyFont="1" applyBorder="1"/>
    <xf numFmtId="3" fontId="6" fillId="0" borderId="18" xfId="0" applyNumberFormat="1" applyFont="1" applyBorder="1"/>
    <xf numFmtId="3" fontId="2" fillId="0" borderId="19" xfId="6" applyNumberFormat="1" applyFont="1" applyFill="1" applyBorder="1"/>
    <xf numFmtId="3" fontId="2" fillId="0" borderId="20" xfId="0" applyNumberFormat="1" applyFont="1" applyBorder="1"/>
    <xf numFmtId="9" fontId="2" fillId="0" borderId="20" xfId="0" applyNumberFormat="1" applyFont="1" applyBorder="1"/>
    <xf numFmtId="9" fontId="2" fillId="0" borderId="19" xfId="0" applyNumberFormat="1" applyFont="1" applyBorder="1"/>
    <xf numFmtId="0" fontId="0" fillId="3" borderId="0" xfId="0" applyFill="1" applyAlignment="1">
      <alignment wrapText="1"/>
    </xf>
    <xf numFmtId="0" fontId="0" fillId="3" borderId="0" xfId="0" applyFill="1"/>
    <xf numFmtId="3" fontId="3" fillId="2" borderId="0" xfId="176" applyNumberFormat="1" applyFont="1" applyFill="1"/>
    <xf numFmtId="3" fontId="4" fillId="2" borderId="0" xfId="176" applyNumberFormat="1" applyFont="1" applyFill="1"/>
    <xf numFmtId="0" fontId="0" fillId="0" borderId="5" xfId="0" applyBorder="1" applyAlignment="1">
      <alignment wrapText="1"/>
    </xf>
    <xf numFmtId="1" fontId="11" fillId="0" borderId="5" xfId="0" applyNumberFormat="1" applyFont="1" applyBorder="1"/>
    <xf numFmtId="9" fontId="11" fillId="0" borderId="5" xfId="0" applyNumberFormat="1" applyFont="1" applyBorder="1"/>
    <xf numFmtId="9" fontId="0" fillId="0" borderId="5" xfId="6" applyFont="1" applyBorder="1"/>
    <xf numFmtId="0" fontId="0" fillId="0" borderId="21" xfId="0" applyBorder="1" applyAlignment="1">
      <alignment wrapText="1"/>
    </xf>
    <xf numFmtId="3" fontId="3" fillId="2" borderId="22" xfId="177" applyNumberFormat="1" applyFont="1" applyFill="1" applyBorder="1"/>
    <xf numFmtId="3" fontId="3" fillId="2" borderId="0" xfId="177" applyNumberFormat="1" applyFont="1" applyFill="1"/>
    <xf numFmtId="3" fontId="1" fillId="0" borderId="17" xfId="112" applyNumberFormat="1" applyFont="1" applyFill="1" applyBorder="1" applyAlignment="1"/>
    <xf numFmtId="3" fontId="3" fillId="2" borderId="22" xfId="178" applyNumberFormat="1" applyFont="1" applyFill="1" applyBorder="1"/>
    <xf numFmtId="3" fontId="4" fillId="2" borderId="22" xfId="177" applyNumberFormat="1" applyFont="1" applyFill="1" applyBorder="1"/>
    <xf numFmtId="3" fontId="4" fillId="2" borderId="0" xfId="177" applyNumberFormat="1" applyFont="1" applyFill="1"/>
    <xf numFmtId="3" fontId="4" fillId="0" borderId="17" xfId="112" applyNumberFormat="1" applyFont="1" applyFill="1" applyBorder="1" applyAlignment="1"/>
    <xf numFmtId="3" fontId="4" fillId="2" borderId="22" xfId="178" applyNumberFormat="1" applyFont="1" applyFill="1" applyBorder="1"/>
    <xf numFmtId="3" fontId="4" fillId="0" borderId="18" xfId="112" applyNumberFormat="1" applyFont="1" applyFill="1" applyBorder="1" applyAlignment="1"/>
    <xf numFmtId="3" fontId="5" fillId="0" borderId="19" xfId="200" applyNumberFormat="1" applyFont="1" applyFill="1" applyBorder="1"/>
    <xf numFmtId="3" fontId="2" fillId="0" borderId="23" xfId="0" applyNumberFormat="1" applyFont="1" applyBorder="1"/>
    <xf numFmtId="9" fontId="10" fillId="0" borderId="19" xfId="0" applyNumberFormat="1" applyFont="1" applyBorder="1"/>
    <xf numFmtId="3" fontId="4" fillId="2" borderId="24" xfId="178" applyNumberFormat="1" applyFont="1" applyFill="1" applyBorder="1"/>
    <xf numFmtId="3" fontId="4" fillId="2" borderId="24" xfId="177" applyNumberFormat="1" applyFont="1" applyFill="1" applyBorder="1"/>
    <xf numFmtId="3" fontId="3" fillId="2" borderId="22" xfId="179" applyNumberFormat="1" applyFont="1" applyFill="1" applyBorder="1"/>
    <xf numFmtId="3" fontId="4" fillId="2" borderId="22" xfId="179" applyNumberFormat="1" applyFont="1" applyFill="1" applyBorder="1"/>
    <xf numFmtId="3" fontId="4" fillId="2" borderId="24" xfId="179" applyNumberFormat="1" applyFont="1" applyFill="1" applyBorder="1"/>
    <xf numFmtId="3" fontId="3" fillId="2" borderId="22" xfId="170" applyNumberFormat="1" applyFont="1" applyFill="1" applyBorder="1"/>
    <xf numFmtId="3" fontId="4" fillId="2" borderId="22" xfId="170" applyNumberFormat="1" applyFont="1" applyFill="1" applyBorder="1"/>
    <xf numFmtId="3" fontId="4" fillId="2" borderId="24" xfId="170" applyNumberFormat="1" applyFont="1" applyFill="1" applyBorder="1"/>
    <xf numFmtId="3" fontId="3" fillId="2" borderId="22" xfId="180" applyNumberFormat="1" applyFont="1" applyFill="1" applyBorder="1"/>
    <xf numFmtId="3" fontId="4" fillId="2" borderId="22" xfId="180" applyNumberFormat="1" applyFont="1" applyFill="1" applyBorder="1"/>
    <xf numFmtId="3" fontId="4" fillId="2" borderId="24" xfId="180" applyNumberFormat="1" applyFont="1" applyFill="1" applyBorder="1"/>
    <xf numFmtId="0" fontId="12" fillId="0" borderId="0" xfId="0" applyFont="1"/>
    <xf numFmtId="0" fontId="12" fillId="0" borderId="25" xfId="0" applyFont="1" applyBorder="1"/>
    <xf numFmtId="0" fontId="13" fillId="4" borderId="26" xfId="191" applyFont="1" applyFill="1" applyBorder="1"/>
    <xf numFmtId="0" fontId="13" fillId="4" borderId="26" xfId="109" applyFont="1" applyFill="1" applyBorder="1"/>
    <xf numFmtId="1" fontId="13" fillId="0" borderId="27" xfId="0" applyNumberFormat="1" applyFont="1" applyBorder="1"/>
    <xf numFmtId="3" fontId="13" fillId="0" borderId="28" xfId="112" applyNumberFormat="1" applyFont="1" applyFill="1" applyBorder="1" applyAlignment="1"/>
    <xf numFmtId="3" fontId="13" fillId="0" borderId="28" xfId="2" applyNumberFormat="1" applyFont="1" applyFill="1" applyBorder="1" applyAlignment="1"/>
    <xf numFmtId="1" fontId="14" fillId="0" borderId="29" xfId="0" applyNumberFormat="1" applyFont="1" applyBorder="1"/>
    <xf numFmtId="3" fontId="14" fillId="0" borderId="30" xfId="112" applyNumberFormat="1" applyFont="1" applyFill="1" applyBorder="1" applyAlignment="1"/>
    <xf numFmtId="3" fontId="14" fillId="0" borderId="30" xfId="2" applyNumberFormat="1" applyFont="1" applyFill="1" applyBorder="1" applyAlignment="1"/>
    <xf numFmtId="1" fontId="14" fillId="0" borderId="31" xfId="0" applyNumberFormat="1" applyFont="1" applyBorder="1"/>
    <xf numFmtId="3" fontId="14" fillId="0" borderId="32" xfId="112" applyNumberFormat="1" applyFont="1" applyFill="1" applyBorder="1" applyAlignment="1"/>
    <xf numFmtId="3" fontId="14" fillId="0" borderId="32" xfId="2" applyNumberFormat="1" applyFont="1" applyFill="1" applyBorder="1" applyAlignment="1"/>
    <xf numFmtId="0" fontId="12" fillId="0" borderId="6" xfId="0" applyFont="1" applyBorder="1"/>
    <xf numFmtId="9" fontId="0" fillId="0" borderId="7" xfId="6" applyFont="1" applyBorder="1"/>
    <xf numFmtId="0" fontId="12" fillId="0" borderId="9" xfId="0" applyFont="1" applyBorder="1"/>
    <xf numFmtId="9" fontId="0" fillId="0" borderId="10" xfId="6" applyFont="1" applyBorder="1"/>
    <xf numFmtId="3" fontId="0" fillId="0" borderId="0" xfId="0" applyNumberFormat="1"/>
    <xf numFmtId="0" fontId="12" fillId="0" borderId="26" xfId="0" applyFont="1" applyBorder="1"/>
    <xf numFmtId="0" fontId="12" fillId="0" borderId="33" xfId="0" applyFont="1" applyBorder="1"/>
    <xf numFmtId="3" fontId="13" fillId="2" borderId="28" xfId="191" applyNumberFormat="1" applyFont="1" applyFill="1" applyBorder="1"/>
    <xf numFmtId="3" fontId="13" fillId="2" borderId="28" xfId="176" applyNumberFormat="1" applyFont="1" applyFill="1" applyBorder="1"/>
    <xf numFmtId="9" fontId="12" fillId="0" borderId="34" xfId="6" applyFont="1" applyBorder="1"/>
    <xf numFmtId="3" fontId="14" fillId="2" borderId="30" xfId="191" applyNumberFormat="1" applyFont="1" applyFill="1" applyBorder="1"/>
    <xf numFmtId="3" fontId="14" fillId="2" borderId="30" xfId="176" applyNumberFormat="1" applyFont="1" applyFill="1" applyBorder="1"/>
    <xf numFmtId="9" fontId="12" fillId="0" borderId="35" xfId="6" applyFont="1" applyBorder="1"/>
    <xf numFmtId="3" fontId="14" fillId="2" borderId="32" xfId="191" applyNumberFormat="1" applyFont="1" applyFill="1" applyBorder="1"/>
    <xf numFmtId="3" fontId="14" fillId="2" borderId="32" xfId="176" applyNumberFormat="1" applyFont="1" applyFill="1" applyBorder="1"/>
    <xf numFmtId="9" fontId="12" fillId="0" borderId="36" xfId="6" applyFont="1" applyBorder="1"/>
    <xf numFmtId="0" fontId="0" fillId="0" borderId="11" xfId="0" applyBorder="1"/>
    <xf numFmtId="0" fontId="0" fillId="0" borderId="13" xfId="0" applyBorder="1"/>
    <xf numFmtId="0" fontId="0" fillId="0" borderId="0" xfId="0" quotePrefix="1"/>
  </cellXfs>
  <cellStyles count="23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MoF" xfId="12"/>
    <cellStyle name="Note" xfId="13" builtinId="10"/>
    <cellStyle name="40% - Accent3" xfId="14" builtinId="39"/>
    <cellStyle name="ДЕНЕЖНЫЙ_BOPENGC" xfId="15"/>
    <cellStyle name="normálne__1_NDARJA  BUXHETIT Universiteteve _2007-2008 sipas Formulës.xls_Flori_PM" xfId="16"/>
    <cellStyle name="Warning Text" xfId="17" builtinId="11"/>
    <cellStyle name="Milliers [0]_Encours - Apr rééch" xfId="18"/>
    <cellStyle name="40% - Accent2" xfId="19" builtinId="35"/>
    <cellStyle name="Title" xfId="20" builtinId="15"/>
    <cellStyle name="CExplanatory Text" xfId="21" builtinId="53"/>
    <cellStyle name="Millares_BALPROGRAMA2001R" xfId="22"/>
    <cellStyle name="4 indents" xfId="23"/>
    <cellStyle name="Normal 5 3" xfId="24"/>
    <cellStyle name="Input 9" xfId="25"/>
    <cellStyle name="Heading 1" xfId="26" builtinId="16"/>
    <cellStyle name="Heading 3" xfId="27" builtinId="18"/>
    <cellStyle name="20% - Accent3 2" xfId="28"/>
    <cellStyle name="Heading 4" xfId="29" builtinId="19"/>
    <cellStyle name="Input" xfId="30" builtinId="20"/>
    <cellStyle name="60% - Accent3" xfId="31" builtinId="40"/>
    <cellStyle name="Good" xfId="32" builtinId="26"/>
    <cellStyle name="Output" xfId="33" builtinId="21"/>
    <cellStyle name="20% - Accent1" xfId="34" builtinId="30"/>
    <cellStyle name="Calculation" xfId="35" builtinId="22"/>
    <cellStyle name="1 indent" xfId="36"/>
    <cellStyle name="Comma 2 4" xfId="37"/>
    <cellStyle name="Linked Cell" xfId="38" builtinId="24"/>
    <cellStyle name="Total" xfId="39" builtinId="25"/>
    <cellStyle name="60% - Accent3 2" xfId="40"/>
    <cellStyle name="Bad" xfId="41" builtinId="27"/>
    <cellStyle name="Neutral" xfId="42" builtinId="28"/>
    <cellStyle name="Měna0" xfId="43"/>
    <cellStyle name="Accent1" xfId="44" builtinId="29"/>
    <cellStyle name="20% - Accent5" xfId="45" builtinId="46"/>
    <cellStyle name="60% - Accent1" xfId="46" builtinId="32"/>
    <cellStyle name="Accent2" xfId="47" builtinId="33"/>
    <cellStyle name="20% - Accent2" xfId="48" builtinId="34"/>
    <cellStyle name="20% - Accent6" xfId="49" builtinId="50"/>
    <cellStyle name="Title 2" xfId="50"/>
    <cellStyle name="60% - Accent2" xfId="51" builtinId="36"/>
    <cellStyle name="Accent3" xfId="52" builtinId="37"/>
    <cellStyle name="20% - Accent3" xfId="53" builtinId="38"/>
    <cellStyle name="Accent4" xfId="54" builtinId="41"/>
    <cellStyle name="20% - Accent4" xfId="55" builtinId="42"/>
    <cellStyle name="20% - Accent4 2" xfId="56"/>
    <cellStyle name="Normal - Style1" xfId="57"/>
    <cellStyle name="40% - Accent4" xfId="58" builtinId="43"/>
    <cellStyle name="Accent5" xfId="59" builtinId="45"/>
    <cellStyle name="Normal Table" xfId="60"/>
    <cellStyle name="Normal - Style2" xfId="61"/>
    <cellStyle name="40% - Accent5" xfId="62" builtinId="47"/>
    <cellStyle name="2 indents" xfId="63"/>
    <cellStyle name="Finanèní0" xfId="64"/>
    <cellStyle name="60% - Accent5" xfId="65" builtinId="48"/>
    <cellStyle name="_Output to team May 12 2008 10pm" xfId="66"/>
    <cellStyle name="Accent4 2" xfId="67"/>
    <cellStyle name="Accent6" xfId="68" builtinId="49"/>
    <cellStyle name="40% - Accent6" xfId="69" builtinId="51"/>
    <cellStyle name="60% - Accent6" xfId="70" builtinId="52"/>
    <cellStyle name="_ALB content sheet" xfId="71"/>
    <cellStyle name="_ALB content sheet_Projekt_Buxhet_2012" xfId="72"/>
    <cellStyle name="Comma 7" xfId="73"/>
    <cellStyle name="_ALB_StructPC tables" xfId="74"/>
    <cellStyle name="_PC Table Summary fror Gramoz May 13 2008" xfId="75"/>
    <cellStyle name="20% - Accent1 2" xfId="76"/>
    <cellStyle name="BoA" xfId="77"/>
    <cellStyle name="20% - Accent2 2" xfId="78"/>
    <cellStyle name="ЗАГОЛОВОК2" xfId="79"/>
    <cellStyle name="Comma(3)" xfId="80"/>
    <cellStyle name="20% - Accent5 2" xfId="81"/>
    <cellStyle name="20% - Accent6 2" xfId="82"/>
    <cellStyle name="Normal - Style5" xfId="83"/>
    <cellStyle name="3 indents" xfId="84"/>
    <cellStyle name="Normal - Style8" xfId="85"/>
    <cellStyle name="40% - Accent1 2" xfId="86"/>
    <cellStyle name="40% - Accent2 2" xfId="87"/>
    <cellStyle name="40% - Accent3 2" xfId="88"/>
    <cellStyle name="40% - Accent4 2" xfId="89"/>
    <cellStyle name="40% - Accent5 2" xfId="90"/>
    <cellStyle name="40% - Accent6 2" xfId="91"/>
    <cellStyle name="Normal 10" xfId="92"/>
    <cellStyle name="5 indents" xfId="93"/>
    <cellStyle name="60% - Accent1 2" xfId="94"/>
    <cellStyle name="60% - Accent2 2" xfId="95"/>
    <cellStyle name="60% - Accent4 2" xfId="96"/>
    <cellStyle name="60% - Accent5 2" xfId="97"/>
    <cellStyle name="Percent 5" xfId="98"/>
    <cellStyle name="60% - Accent6 2" xfId="99"/>
    <cellStyle name="Accent1 2" xfId="100"/>
    <cellStyle name="Accent2 2" xfId="101"/>
    <cellStyle name="Accent3 2" xfId="102"/>
    <cellStyle name="Accent5 2" xfId="103"/>
    <cellStyle name="Accent6 2" xfId="104"/>
    <cellStyle name="Millares [0]_BALPROGRAMA2001R" xfId="105"/>
    <cellStyle name="Bad 2" xfId="106"/>
    <cellStyle name="Calculation 2" xfId="107"/>
    <cellStyle name="Celkem" xfId="108"/>
    <cellStyle name="Normal 12" xfId="109"/>
    <cellStyle name="Check Cell 2" xfId="110"/>
    <cellStyle name="Comma  - Style1" xfId="111"/>
    <cellStyle name="Comma 2" xfId="112"/>
    <cellStyle name="Comma 2 2" xfId="113"/>
    <cellStyle name="Comma 2 3" xfId="114"/>
    <cellStyle name="Note 2" xfId="115"/>
    <cellStyle name="Comma 3" xfId="116"/>
    <cellStyle name="Comma 4" xfId="117"/>
    <cellStyle name="Comma 5" xfId="118"/>
    <cellStyle name="Good 2" xfId="119"/>
    <cellStyle name="Comma 6" xfId="120"/>
    <cellStyle name="Comma 8" xfId="121"/>
    <cellStyle name="Comma0" xfId="122"/>
    <cellStyle name="Curren - Style3" xfId="123"/>
    <cellStyle name="Text" xfId="124"/>
    <cellStyle name="Curren - Style4" xfId="125"/>
    <cellStyle name="Currency0" xfId="126"/>
    <cellStyle name="Date" xfId="127"/>
    <cellStyle name="Datum" xfId="128"/>
    <cellStyle name="Defl/Infl" xfId="129"/>
    <cellStyle name="Euro" xfId="130"/>
    <cellStyle name="Exogenous" xfId="131"/>
    <cellStyle name="Explanatory Text 2" xfId="132"/>
    <cellStyle name="Finanční0" xfId="133"/>
    <cellStyle name="Fixed" xfId="134"/>
    <cellStyle name="WebAnchor2" xfId="135"/>
    <cellStyle name="Grey" xfId="136"/>
    <cellStyle name="Heading 1 2" xfId="137"/>
    <cellStyle name="zero" xfId="138"/>
    <cellStyle name="Heading 2 2" xfId="139"/>
    <cellStyle name="Záhlaví 2" xfId="140"/>
    <cellStyle name="Input 5" xfId="141"/>
    <cellStyle name="Heading 3 2" xfId="142"/>
    <cellStyle name="Heading 4 2" xfId="143"/>
    <cellStyle name="Hipervínculo_IIF" xfId="144"/>
    <cellStyle name="IMF" xfId="145"/>
    <cellStyle name="imf-one decimal" xfId="146"/>
    <cellStyle name="imf-zero decimal" xfId="147"/>
    <cellStyle name="Input [yellow]" xfId="148"/>
    <cellStyle name="WebIndent1" xfId="149"/>
    <cellStyle name="Input 10" xfId="150"/>
    <cellStyle name="Input 2" xfId="151"/>
    <cellStyle name="Input 3" xfId="152"/>
    <cellStyle name="Záhlaví 1" xfId="153"/>
    <cellStyle name="Input 4" xfId="154"/>
    <cellStyle name="Input 6" xfId="155"/>
    <cellStyle name="Input 7" xfId="156"/>
    <cellStyle name="ТЕКСТ" xfId="157"/>
    <cellStyle name="Input 8" xfId="158"/>
    <cellStyle name="INSTAT" xfId="159"/>
    <cellStyle name="Output Amounts" xfId="160"/>
    <cellStyle name="Label" xfId="161"/>
    <cellStyle name="Linked Cell 2" xfId="162"/>
    <cellStyle name="Milliers_Encours - Apr rééch" xfId="163"/>
    <cellStyle name="Mìna0" xfId="164"/>
    <cellStyle name="Model" xfId="165"/>
    <cellStyle name="Moneda [0]_BALPROGRAMA2001R" xfId="166"/>
    <cellStyle name="Moneda_BALPROGRAMA2001R" xfId="167"/>
    <cellStyle name="Monétaire [0]_Encours - Apr rééch" xfId="168"/>
    <cellStyle name="Monétaire_Encours - Apr rééch" xfId="169"/>
    <cellStyle name="Normal 17" xfId="170"/>
    <cellStyle name="Neutral 2" xfId="171"/>
    <cellStyle name="Normal - Style6" xfId="172"/>
    <cellStyle name="WebFN" xfId="173"/>
    <cellStyle name="Normal - Style7" xfId="174"/>
    <cellStyle name="Normal 11" xfId="175"/>
    <cellStyle name="Normal 13" xfId="176"/>
    <cellStyle name="Normal 14" xfId="177"/>
    <cellStyle name="Normal 15" xfId="178"/>
    <cellStyle name="Normal 16" xfId="179"/>
    <cellStyle name="Normal 18" xfId="180"/>
    <cellStyle name="Normal 2" xfId="181"/>
    <cellStyle name="normal 2 2" xfId="182"/>
    <cellStyle name="Normal 2 4" xfId="183"/>
    <cellStyle name="Normal 3" xfId="184"/>
    <cellStyle name="Normal 3 2" xfId="185"/>
    <cellStyle name="Normal 4" xfId="186"/>
    <cellStyle name="Normal 4 2" xfId="187"/>
    <cellStyle name="Normal 5" xfId="188"/>
    <cellStyle name="Normal 6" xfId="189"/>
    <cellStyle name="Normal 6 2" xfId="190"/>
    <cellStyle name="Normal 7" xfId="191"/>
    <cellStyle name="Normal 8" xfId="192"/>
    <cellStyle name="Publication" xfId="193"/>
    <cellStyle name="Normal 9" xfId="194"/>
    <cellStyle name="ИТОГОВЫЙ" xfId="195"/>
    <cellStyle name="Output 2" xfId="196"/>
    <cellStyle name="Percent [2]" xfId="197"/>
    <cellStyle name="Percent 10" xfId="198"/>
    <cellStyle name="Percent 11" xfId="199"/>
    <cellStyle name="Percent 2" xfId="200"/>
    <cellStyle name="Percent 2 2" xfId="201"/>
    <cellStyle name="Percent 3" xfId="202"/>
    <cellStyle name="Percent 4" xfId="203"/>
    <cellStyle name="Percent 6" xfId="204"/>
    <cellStyle name="Percent 7" xfId="205"/>
    <cellStyle name="Percent 8" xfId="206"/>
    <cellStyle name="Percent 9" xfId="207"/>
    <cellStyle name="percentage difference" xfId="208"/>
    <cellStyle name="percentage difference one decimal" xfId="209"/>
    <cellStyle name="percentage difference zero decimal" xfId="210"/>
    <cellStyle name="Pevný" xfId="211"/>
    <cellStyle name="STYL1 - Style1" xfId="212"/>
    <cellStyle name="Presentation" xfId="213"/>
    <cellStyle name="Proj" xfId="214"/>
    <cellStyle name="WebAnchor5" xfId="215"/>
    <cellStyle name="Style 1" xfId="216"/>
    <cellStyle name="Total 2" xfId="217"/>
    <cellStyle name="Warning Text 2" xfId="218"/>
    <cellStyle name="WebAnchor1" xfId="219"/>
    <cellStyle name="WebAnchor3" xfId="220"/>
    <cellStyle name="WebAnchor4" xfId="221"/>
    <cellStyle name="WebAnchor6" xfId="222"/>
    <cellStyle name="WebHR" xfId="223"/>
    <cellStyle name="WebAnchor7" xfId="224"/>
    <cellStyle name="Webexclude" xfId="225"/>
    <cellStyle name="WebFN1" xfId="226"/>
    <cellStyle name="WebFN2" xfId="227"/>
    <cellStyle name="WebFN3" xfId="228"/>
    <cellStyle name="WebFN4" xfId="229"/>
    <cellStyle name="WebIndent1wFN3" xfId="230"/>
    <cellStyle name="WebIndent2" xfId="231"/>
    <cellStyle name="WebNoBR" xfId="232"/>
    <cellStyle name="ДАТА" xfId="233"/>
    <cellStyle name="ЗАГОЛОВОК1" xfId="234"/>
    <cellStyle name="Обычный_BOPENGC" xfId="235"/>
    <cellStyle name="ПРОЦЕНТНЫЙ_BOPENGC" xfId="236"/>
    <cellStyle name="ФИКСИРОВАННЫЙ" xfId="237"/>
    <cellStyle name="ФИНАНСОВЫЙ_BOPENGC" xfId="23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Structure of consolidated Capital Expenditures</a:t>
            </a:r>
            <a:r>
              <a:rPr lang="en-US" baseline="0"/>
              <a:t> 2018-2022, 2023-2024 plan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Pesha!$C$5</c:f>
              <c:strCache>
                <c:ptCount val="1"/>
                <c:pt idx="0">
                  <c:v>Financimi Brendshem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Pesha!$D$3:$J$3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2023**</c:v>
                </c:pt>
                <c:pt idx="6">
                  <c:v>2024*</c:v>
                </c:pt>
              </c:strCache>
            </c:strRef>
          </c:cat>
          <c:val>
            <c:numRef>
              <c:f>Pesha!$D$5:$J$5</c:f>
            </c:numRef>
          </c:val>
        </c:ser>
        <c:ser>
          <c:idx val="2"/>
          <c:order val="2"/>
          <c:tx>
            <c:strRef>
              <c:f>Pesha!$C$6</c:f>
              <c:strCache>
                <c:ptCount val="1"/>
                <c:pt idx="0">
                  <c:v>Financimi Huaj  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Pesha!$D$3:$J$3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2023**</c:v>
                </c:pt>
                <c:pt idx="6">
                  <c:v>2024*</c:v>
                </c:pt>
              </c:strCache>
            </c:strRef>
          </c:cat>
          <c:val>
            <c:numRef>
              <c:f>Pesha!$D$6:$J$6</c:f>
            </c:numRef>
          </c:val>
        </c:ser>
        <c:ser>
          <c:idx val="0"/>
          <c:order val="0"/>
          <c:tx>
            <c:strRef>
              <c:f>Pesha!$C$4</c:f>
              <c:strCache>
                <c:ptCount val="1"/>
                <c:pt idx="0">
                  <c:v>Shpenzime Kapitale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Pesha!$D$3:$J$3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2023**</c:v>
                </c:pt>
                <c:pt idx="6">
                  <c:v>2024*</c:v>
                </c:pt>
              </c:strCache>
            </c:strRef>
          </c:cat>
          <c:val>
            <c:numRef>
              <c:f>Pesha!$D$4:$J$4</c:f>
            </c:numRef>
          </c:val>
        </c:ser>
        <c:ser>
          <c:idx val="3"/>
          <c:order val="3"/>
          <c:tx>
            <c:strRef>
              <c:f>Pesha!$C$7</c:f>
              <c:strCache>
                <c:ptCount val="1"/>
                <c:pt idx="0">
                  <c:v>Foreign Financ./Capital Exp.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Pesha!$D$3:$J$3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2023**</c:v>
                </c:pt>
                <c:pt idx="6">
                  <c:v>2024*</c:v>
                </c:pt>
              </c:strCache>
            </c:strRef>
          </c:cat>
          <c:val>
            <c:numRef>
              <c:f>Pesha!$D$7:$J$7</c:f>
              <c:numCache>
                <c:formatCode>0%</c:formatCode>
                <c:ptCount val="7"/>
                <c:pt idx="0">
                  <c:v>0.334161881562651</c:v>
                </c:pt>
                <c:pt idx="1">
                  <c:v>0.312852559738886</c:v>
                </c:pt>
                <c:pt idx="2">
                  <c:v>0.289789759692373</c:v>
                </c:pt>
                <c:pt idx="3">
                  <c:v>0.258427219151587</c:v>
                </c:pt>
                <c:pt idx="4">
                  <c:v>0.166577027844226</c:v>
                </c:pt>
                <c:pt idx="5">
                  <c:v>0.238336464614684</c:v>
                </c:pt>
                <c:pt idx="6">
                  <c:v>0.342757944230799</c:v>
                </c:pt>
              </c:numCache>
            </c:numRef>
          </c:val>
        </c:ser>
        <c:ser>
          <c:idx val="4"/>
          <c:order val="4"/>
          <c:tx>
            <c:strRef>
              <c:f>Pesha!$C$8</c:f>
              <c:strCache>
                <c:ptCount val="1"/>
                <c:pt idx="0">
                  <c:v>Internal Financ./Capital Exp.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Pesha!$D$3:$J$3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2023**</c:v>
                </c:pt>
                <c:pt idx="6">
                  <c:v>2024*</c:v>
                </c:pt>
              </c:strCache>
            </c:strRef>
          </c:cat>
          <c:val>
            <c:numRef>
              <c:f>Pesha!$D$8:$J$8</c:f>
              <c:numCache>
                <c:formatCode>0%</c:formatCode>
                <c:ptCount val="7"/>
                <c:pt idx="0">
                  <c:v>0.657264454694485</c:v>
                </c:pt>
                <c:pt idx="1">
                  <c:v>0.675274670397523</c:v>
                </c:pt>
                <c:pt idx="2">
                  <c:v>0.698015568658577</c:v>
                </c:pt>
                <c:pt idx="3">
                  <c:v>0.734360651477527</c:v>
                </c:pt>
                <c:pt idx="4">
                  <c:v>0.567934364759545</c:v>
                </c:pt>
                <c:pt idx="5">
                  <c:v>0.629917186367588</c:v>
                </c:pt>
                <c:pt idx="6">
                  <c:v>0.594964891248501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15322728"/>
        <c:axId val="515323448"/>
      </c:barChart>
      <c:catAx>
        <c:axId val="51532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15323448"/>
        <c:crosses val="autoZero"/>
        <c:auto val="1"/>
        <c:lblAlgn val="ctr"/>
        <c:lblOffset val="100"/>
        <c:noMultiLvlLbl val="0"/>
      </c:catAx>
      <c:valAx>
        <c:axId val="515323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15322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Consolidated Capital Expenditures 2018-2022, 2023-2024 plan</a:t>
            </a:r>
            <a:endParaRPr lang="en-US"/>
          </a:p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1"/>
          <c:order val="1"/>
          <c:tx>
            <c:strRef>
              <c:f>Fakt!$C$5</c:f>
              <c:strCache>
                <c:ptCount val="1"/>
                <c:pt idx="0">
                  <c:v>Internal Financing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delete val="1"/>
          </c:dLbls>
          <c:cat>
            <c:strRef>
              <c:f>Fakt!$D$3:$J$3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2023**</c:v>
                </c:pt>
                <c:pt idx="6">
                  <c:v>2024*</c:v>
                </c:pt>
              </c:strCache>
            </c:strRef>
          </c:cat>
          <c:val>
            <c:numRef>
              <c:f>Fakt!$D$5:$J$5</c:f>
              <c:numCache>
                <c:formatCode>#,##0</c:formatCode>
                <c:ptCount val="7"/>
                <c:pt idx="0">
                  <c:v>51552.13</c:v>
                </c:pt>
                <c:pt idx="1">
                  <c:v>50640.61</c:v>
                </c:pt>
                <c:pt idx="2">
                  <c:v>59546.71</c:v>
                </c:pt>
                <c:pt idx="3">
                  <c:v>72116.14</c:v>
                </c:pt>
                <c:pt idx="4">
                  <c:v>63674.87</c:v>
                </c:pt>
                <c:pt idx="5">
                  <c:v>86063.177</c:v>
                </c:pt>
                <c:pt idx="6">
                  <c:v>76428</c:v>
                </c:pt>
              </c:numCache>
            </c:numRef>
          </c:val>
        </c:ser>
        <c:ser>
          <c:idx val="2"/>
          <c:order val="2"/>
          <c:tx>
            <c:strRef>
              <c:f>Fakt!$C$6</c:f>
              <c:strCache>
                <c:ptCount val="1"/>
                <c:pt idx="0">
                  <c:v>Foreign Financing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delete val="1"/>
          </c:dLbls>
          <c:cat>
            <c:strRef>
              <c:f>Fakt!$D$3:$J$3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2023**</c:v>
                </c:pt>
                <c:pt idx="6">
                  <c:v>2024*</c:v>
                </c:pt>
              </c:strCache>
            </c:strRef>
          </c:cat>
          <c:val>
            <c:numRef>
              <c:f>Fakt!$D$6:$J$6</c:f>
              <c:numCache>
                <c:formatCode>#,##0</c:formatCode>
                <c:ptCount val="7"/>
                <c:pt idx="0">
                  <c:v>26209.78</c:v>
                </c:pt>
                <c:pt idx="1">
                  <c:v>23461.63</c:v>
                </c:pt>
                <c:pt idx="2">
                  <c:v>24721.55</c:v>
                </c:pt>
                <c:pt idx="3">
                  <c:v>25378.23</c:v>
                </c:pt>
                <c:pt idx="4">
                  <c:v>18676.05</c:v>
                </c:pt>
                <c:pt idx="5">
                  <c:v>32563</c:v>
                </c:pt>
                <c:pt idx="6">
                  <c:v>44030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322728"/>
        <c:axId val="515323448"/>
      </c:areaChart>
      <c:barChart>
        <c:barDir val="col"/>
        <c:grouping val="clustered"/>
        <c:varyColors val="0"/>
        <c:ser>
          <c:idx val="0"/>
          <c:order val="0"/>
          <c:tx>
            <c:strRef>
              <c:f>Fakt!$C$4</c:f>
              <c:strCache>
                <c:ptCount val="1"/>
                <c:pt idx="0">
                  <c:v>Capital Expenditures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Fakt!$D$3:$J$3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2023**</c:v>
                </c:pt>
                <c:pt idx="6">
                  <c:v>2024*</c:v>
                </c:pt>
              </c:strCache>
            </c:strRef>
          </c:cat>
          <c:val>
            <c:numRef>
              <c:f>Fakt!$D$4:$J$4</c:f>
              <c:numCache>
                <c:formatCode>#,##0</c:formatCode>
                <c:ptCount val="7"/>
                <c:pt idx="0">
                  <c:v>78434.38</c:v>
                </c:pt>
                <c:pt idx="1">
                  <c:v>74992.61</c:v>
                </c:pt>
                <c:pt idx="2">
                  <c:v>85308.57</c:v>
                </c:pt>
                <c:pt idx="3">
                  <c:v>98202.62</c:v>
                </c:pt>
                <c:pt idx="4">
                  <c:v>112116.6</c:v>
                </c:pt>
                <c:pt idx="5">
                  <c:v>136626.177</c:v>
                </c:pt>
                <c:pt idx="6">
                  <c:v>128458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15322728"/>
        <c:axId val="515323448"/>
      </c:barChart>
      <c:catAx>
        <c:axId val="51532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15323448"/>
        <c:crosses val="autoZero"/>
        <c:auto val="1"/>
        <c:lblAlgn val="ctr"/>
        <c:lblOffset val="100"/>
        <c:noMultiLvlLbl val="0"/>
      </c:catAx>
      <c:valAx>
        <c:axId val="515323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15322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Capital Expenditures Consolidation, as referred in the revised plan</a:t>
            </a:r>
            <a:endParaRPr lang="en-US"/>
          </a:p>
        </c:rich>
      </c:tx>
      <c:layout>
        <c:manualLayout>
          <c:xMode val="edge"/>
          <c:yMode val="edge"/>
          <c:x val="0.164663805436338"/>
          <c:y val="0.0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realizim!$C$18</c:f>
              <c:strCache>
                <c:ptCount val="1"/>
                <c:pt idx="0">
                  <c:v>Capital Expenditures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realizim!$D$17:$H$17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realizim!$D$18:$H$18</c:f>
              <c:numCache>
                <c:formatCode>0%</c:formatCode>
                <c:ptCount val="5"/>
                <c:pt idx="0">
                  <c:v>0.931513639980523</c:v>
                </c:pt>
                <c:pt idx="1">
                  <c:v>0.870610067565999</c:v>
                </c:pt>
                <c:pt idx="2">
                  <c:v>0.954907485140535</c:v>
                </c:pt>
                <c:pt idx="3">
                  <c:v>0.882942403481326</c:v>
                </c:pt>
                <c:pt idx="4">
                  <c:v>0.933937301101745</c:v>
                </c:pt>
              </c:numCache>
            </c:numRef>
          </c:val>
        </c:ser>
        <c:ser>
          <c:idx val="1"/>
          <c:order val="1"/>
          <c:tx>
            <c:strRef>
              <c:f>realizim!$C$19</c:f>
              <c:strCache>
                <c:ptCount val="1"/>
                <c:pt idx="0">
                  <c:v>Internal Financing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realizim!$D$17:$H$17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realizim!$D$19:$H$19</c:f>
              <c:numCache>
                <c:formatCode>0%</c:formatCode>
                <c:ptCount val="5"/>
                <c:pt idx="0">
                  <c:v>0.973894472361809</c:v>
                </c:pt>
                <c:pt idx="1">
                  <c:v>0.937129612494911</c:v>
                </c:pt>
                <c:pt idx="2">
                  <c:v>0.981760341615419</c:v>
                </c:pt>
                <c:pt idx="3">
                  <c:v>0.908332367685216</c:v>
                </c:pt>
                <c:pt idx="4">
                  <c:v>0.986209686031548</c:v>
                </c:pt>
              </c:numCache>
            </c:numRef>
          </c:val>
        </c:ser>
        <c:ser>
          <c:idx val="2"/>
          <c:order val="2"/>
          <c:tx>
            <c:strRef>
              <c:f>realizim!$C$20</c:f>
              <c:strCache>
                <c:ptCount val="1"/>
                <c:pt idx="0">
                  <c:v>Foreign Financing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realizim!$D$17:$H$17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realizim!$D$20:$H$20</c:f>
              <c:numCache>
                <c:formatCode>0%</c:formatCode>
                <c:ptCount val="5"/>
                <c:pt idx="0">
                  <c:v>0.85745346288481</c:v>
                </c:pt>
                <c:pt idx="1">
                  <c:v>0.756826774193548</c:v>
                </c:pt>
                <c:pt idx="2">
                  <c:v>0.892990536049704</c:v>
                </c:pt>
                <c:pt idx="3">
                  <c:v>0.817913819775686</c:v>
                </c:pt>
                <c:pt idx="4">
                  <c:v>0.845758989221991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50501376"/>
        <c:axId val="650507496"/>
      </c:barChart>
      <c:catAx>
        <c:axId val="650501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50507496"/>
        <c:crosses val="autoZero"/>
        <c:auto val="1"/>
        <c:lblAlgn val="ctr"/>
        <c:lblOffset val="100"/>
        <c:noMultiLvlLbl val="0"/>
      </c:catAx>
      <c:valAx>
        <c:axId val="650507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5050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Budgetary cuts in Capital Expenditures with foreign financing, Normative Act vs Original Budget Law</a:t>
            </a:r>
            <a:endParaRPr lang="en-US" sz="11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'shkurtime me AN'!$C$10</c:f>
              <c:strCache>
                <c:ptCount val="1"/>
                <c:pt idx="0">
                  <c:v>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'shkurtime me AN'!$D$9:$I$9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'shkurtime me AN'!$D$10:$I$10</c:f>
              <c:numCache>
                <c:formatCode>#,##0</c:formatCode>
                <c:ptCount val="6"/>
                <c:pt idx="0">
                  <c:v>30567</c:v>
                </c:pt>
                <c:pt idx="1">
                  <c:v>31000</c:v>
                </c:pt>
                <c:pt idx="2">
                  <c:v>27684</c:v>
                </c:pt>
                <c:pt idx="3">
                  <c:v>31028</c:v>
                </c:pt>
                <c:pt idx="4">
                  <c:v>22082</c:v>
                </c:pt>
                <c:pt idx="5">
                  <c:v>32563</c:v>
                </c:pt>
              </c:numCache>
            </c:numRef>
          </c:val>
        </c:ser>
        <c:ser>
          <c:idx val="1"/>
          <c:order val="1"/>
          <c:tx>
            <c:strRef>
              <c:f>'shkurtime me AN'!$C$11</c:f>
              <c:strCache>
                <c:ptCount val="1"/>
                <c:pt idx="0">
                  <c:v>OP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'shkurtime me AN'!$D$9:$I$9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'shkurtime me AN'!$D$11:$I$11</c:f>
              <c:numCache>
                <c:formatCode>#,##0</c:formatCode>
                <c:ptCount val="6"/>
                <c:pt idx="0">
                  <c:v>30510</c:v>
                </c:pt>
                <c:pt idx="1">
                  <c:v>45660</c:v>
                </c:pt>
                <c:pt idx="2">
                  <c:v>34502</c:v>
                </c:pt>
                <c:pt idx="3">
                  <c:v>34428</c:v>
                </c:pt>
                <c:pt idx="4">
                  <c:v>34502</c:v>
                </c:pt>
                <c:pt idx="5">
                  <c:v>45660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82274088"/>
        <c:axId val="682274448"/>
      </c:barChart>
      <c:lineChart>
        <c:grouping val="standard"/>
        <c:varyColors val="0"/>
        <c:ser>
          <c:idx val="2"/>
          <c:order val="2"/>
          <c:tx>
            <c:strRef>
              <c:f>'shkurtime me AN'!$C$12</c:f>
              <c:strCache>
                <c:ptCount val="1"/>
                <c:pt idx="0">
                  <c:v>Difference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'shkurtime me AN'!$D$9:$I$9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'shkurtime me AN'!$D$12:$I$12</c:f>
              <c:numCache>
                <c:formatCode>0.0%</c:formatCode>
                <c:ptCount val="6"/>
                <c:pt idx="0">
                  <c:v>0.00186823992133727</c:v>
                </c:pt>
                <c:pt idx="1" c:formatCode="0%">
                  <c:v>-0.321068769163382</c:v>
                </c:pt>
                <c:pt idx="2" c:formatCode="0%">
                  <c:v>-0.19761173265318</c:v>
                </c:pt>
                <c:pt idx="3" c:formatCode="0%">
                  <c:v>-0.098756825839433</c:v>
                </c:pt>
                <c:pt idx="4" c:formatCode="0%">
                  <c:v>-0.359979131644542</c:v>
                </c:pt>
                <c:pt idx="5" c:formatCode="0%">
                  <c:v>-0.286837494524748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653053032"/>
        <c:axId val="653055912"/>
      </c:lineChart>
      <c:catAx>
        <c:axId val="682274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82274448"/>
        <c:crosses val="autoZero"/>
        <c:auto val="1"/>
        <c:lblAlgn val="ctr"/>
        <c:lblOffset val="100"/>
        <c:noMultiLvlLbl val="0"/>
      </c:catAx>
      <c:valAx>
        <c:axId val="68227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82274088"/>
        <c:crosses val="autoZero"/>
        <c:crossBetween val="between"/>
      </c:valAx>
      <c:catAx>
        <c:axId val="653053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53055912"/>
        <c:crosses val="autoZero"/>
        <c:auto val="1"/>
        <c:lblAlgn val="ctr"/>
        <c:lblOffset val="100"/>
        <c:noMultiLvlLbl val="0"/>
      </c:catAx>
      <c:valAx>
        <c:axId val="653055912"/>
        <c:scaling>
          <c:orientation val="minMax"/>
          <c:max val="0.35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53053032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411480</xdr:colOff>
      <xdr:row>2</xdr:row>
      <xdr:rowOff>53340</xdr:rowOff>
    </xdr:from>
    <xdr:to>
      <xdr:col>18</xdr:col>
      <xdr:colOff>579120</xdr:colOff>
      <xdr:row>20</xdr:row>
      <xdr:rowOff>106680</xdr:rowOff>
    </xdr:to>
    <xdr:graphicFrame>
      <xdr:nvGraphicFramePr>
        <xdr:cNvPr id="2" name="Chart 1"/>
        <xdr:cNvGraphicFramePr/>
      </xdr:nvGraphicFramePr>
      <xdr:xfrm>
        <a:off x="8912860" y="443865"/>
        <a:ext cx="4323715" cy="29298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411480</xdr:colOff>
      <xdr:row>2</xdr:row>
      <xdr:rowOff>53340</xdr:rowOff>
    </xdr:from>
    <xdr:to>
      <xdr:col>18</xdr:col>
      <xdr:colOff>579120</xdr:colOff>
      <xdr:row>16</xdr:row>
      <xdr:rowOff>152400</xdr:rowOff>
    </xdr:to>
    <xdr:graphicFrame>
      <xdr:nvGraphicFramePr>
        <xdr:cNvPr id="2" name="Chart 1"/>
        <xdr:cNvGraphicFramePr/>
      </xdr:nvGraphicFramePr>
      <xdr:xfrm>
        <a:off x="8912860" y="443865"/>
        <a:ext cx="4323715" cy="27946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182880</xdr:colOff>
      <xdr:row>9</xdr:row>
      <xdr:rowOff>30480</xdr:rowOff>
    </xdr:from>
    <xdr:to>
      <xdr:col>15</xdr:col>
      <xdr:colOff>487680</xdr:colOff>
      <xdr:row>24</xdr:row>
      <xdr:rowOff>30480</xdr:rowOff>
    </xdr:to>
    <xdr:graphicFrame>
      <xdr:nvGraphicFramePr>
        <xdr:cNvPr id="2" name="Chart 1"/>
        <xdr:cNvGraphicFramePr/>
      </xdr:nvGraphicFramePr>
      <xdr:xfrm>
        <a:off x="6660515" y="3078480"/>
        <a:ext cx="4460875" cy="32385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183727</xdr:colOff>
      <xdr:row>7</xdr:row>
      <xdr:rowOff>19050</xdr:rowOff>
    </xdr:from>
    <xdr:to>
      <xdr:col>17</xdr:col>
      <xdr:colOff>488527</xdr:colOff>
      <xdr:row>22</xdr:row>
      <xdr:rowOff>19050</xdr:rowOff>
    </xdr:to>
    <xdr:graphicFrame>
      <xdr:nvGraphicFramePr>
        <xdr:cNvPr id="4" name="Chart 3"/>
        <xdr:cNvGraphicFramePr/>
      </xdr:nvGraphicFramePr>
      <xdr:xfrm>
        <a:off x="6655435" y="1352550"/>
        <a:ext cx="4460875" cy="28670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K11"/>
  <sheetViews>
    <sheetView workbookViewId="0">
      <selection activeCell="C10" sqref="C10:C11"/>
    </sheetView>
  </sheetViews>
  <sheetFormatPr defaultColWidth="8.90476190476191" defaultRowHeight="15"/>
  <cols>
    <col min="3" max="3" width="34.8190476190476" customWidth="1"/>
    <col min="11" max="11" width="12.5428571428571" customWidth="1"/>
  </cols>
  <sheetData>
    <row r="1" spans="3:3">
      <c r="C1" s="118" t="s">
        <v>0</v>
      </c>
    </row>
    <row r="2" ht="15.75"/>
    <row r="3" s="118" customFormat="1" ht="15.75" spans="3:11">
      <c r="C3" s="119" t="s">
        <v>1</v>
      </c>
      <c r="D3" s="120">
        <v>2018</v>
      </c>
      <c r="E3" s="121">
        <v>2019</v>
      </c>
      <c r="F3" s="120">
        <v>2020</v>
      </c>
      <c r="G3" s="121">
        <v>2021</v>
      </c>
      <c r="H3" s="120">
        <v>2022</v>
      </c>
      <c r="I3" s="136" t="s">
        <v>2</v>
      </c>
      <c r="J3" s="136" t="s">
        <v>3</v>
      </c>
      <c r="K3" s="137" t="s">
        <v>4</v>
      </c>
    </row>
    <row r="4" ht="15.75" hidden="1" spans="3:11">
      <c r="C4" s="122" t="s">
        <v>5</v>
      </c>
      <c r="D4" s="123">
        <v>78434.38</v>
      </c>
      <c r="E4" s="123">
        <v>74992.61</v>
      </c>
      <c r="F4" s="123">
        <v>85308.57</v>
      </c>
      <c r="G4" s="123">
        <v>98202.62</v>
      </c>
      <c r="H4" s="124">
        <v>112116.6</v>
      </c>
      <c r="I4" s="138">
        <v>136626.177</v>
      </c>
      <c r="J4" s="139">
        <v>128458</v>
      </c>
      <c r="K4" s="140">
        <f>(H4-D4)/D4</f>
        <v>0.429431838436155</v>
      </c>
    </row>
    <row r="5" hidden="1" spans="3:11">
      <c r="C5" s="125" t="s">
        <v>6</v>
      </c>
      <c r="D5" s="126">
        <v>51552.13</v>
      </c>
      <c r="E5" s="126">
        <v>50640.61</v>
      </c>
      <c r="F5" s="126">
        <v>59546.71</v>
      </c>
      <c r="G5" s="126">
        <v>72116.14</v>
      </c>
      <c r="H5" s="127">
        <v>63674.87</v>
      </c>
      <c r="I5" s="141">
        <v>86063.177</v>
      </c>
      <c r="J5" s="142">
        <v>76428</v>
      </c>
      <c r="K5" s="143">
        <f t="shared" ref="K5:K6" si="0">(H5-D5)/D5</f>
        <v>0.235154978077531</v>
      </c>
    </row>
    <row r="6" ht="15.75" hidden="1" spans="3:11">
      <c r="C6" s="128" t="s">
        <v>7</v>
      </c>
      <c r="D6" s="129">
        <v>26209.78</v>
      </c>
      <c r="E6" s="129">
        <v>23461.63</v>
      </c>
      <c r="F6" s="129">
        <v>24721.55</v>
      </c>
      <c r="G6" s="129">
        <v>25378.23</v>
      </c>
      <c r="H6" s="130">
        <v>18676.05</v>
      </c>
      <c r="I6" s="144">
        <v>32563</v>
      </c>
      <c r="J6" s="145">
        <v>44030</v>
      </c>
      <c r="K6" s="146">
        <f t="shared" si="0"/>
        <v>-0.287439650390045</v>
      </c>
    </row>
    <row r="7" spans="3:11">
      <c r="C7" s="131" t="s">
        <v>8</v>
      </c>
      <c r="D7" s="132">
        <f t="shared" ref="D7:J7" si="1">D6/D4</f>
        <v>0.334161881562651</v>
      </c>
      <c r="E7" s="132">
        <f t="shared" si="1"/>
        <v>0.312852559738886</v>
      </c>
      <c r="F7" s="132">
        <f t="shared" si="1"/>
        <v>0.289789759692373</v>
      </c>
      <c r="G7" s="132">
        <f t="shared" si="1"/>
        <v>0.258427219151587</v>
      </c>
      <c r="H7" s="132">
        <f t="shared" si="1"/>
        <v>0.166577027844226</v>
      </c>
      <c r="I7" s="132">
        <f t="shared" si="1"/>
        <v>0.238336464614684</v>
      </c>
      <c r="J7" s="132">
        <f t="shared" si="1"/>
        <v>0.342757944230799</v>
      </c>
      <c r="K7" s="147"/>
    </row>
    <row r="8" ht="15.75" spans="3:11">
      <c r="C8" s="133" t="s">
        <v>9</v>
      </c>
      <c r="D8" s="134">
        <f t="shared" ref="D8:J8" si="2">D5/D4</f>
        <v>0.657264454694485</v>
      </c>
      <c r="E8" s="134">
        <f t="shared" si="2"/>
        <v>0.675274670397523</v>
      </c>
      <c r="F8" s="134">
        <f t="shared" si="2"/>
        <v>0.698015568658577</v>
      </c>
      <c r="G8" s="134">
        <f t="shared" si="2"/>
        <v>0.734360651477527</v>
      </c>
      <c r="H8" s="134">
        <f t="shared" si="2"/>
        <v>0.567934364759545</v>
      </c>
      <c r="I8" s="134">
        <f t="shared" si="2"/>
        <v>0.629917186367588</v>
      </c>
      <c r="J8" s="134">
        <f t="shared" si="2"/>
        <v>0.594964891248501</v>
      </c>
      <c r="K8" s="148"/>
    </row>
    <row r="9" spans="3:3">
      <c r="C9" t="s">
        <v>10</v>
      </c>
    </row>
    <row r="10" spans="3:3">
      <c r="C10" t="s">
        <v>11</v>
      </c>
    </row>
    <row r="11" spans="3:3">
      <c r="C11" t="s">
        <v>12</v>
      </c>
    </row>
  </sheetData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K11"/>
  <sheetViews>
    <sheetView topLeftCell="C1" workbookViewId="0">
      <selection activeCell="C10" sqref="C10:C11"/>
    </sheetView>
  </sheetViews>
  <sheetFormatPr defaultColWidth="8.90476190476191" defaultRowHeight="15"/>
  <cols>
    <col min="3" max="3" width="34.8190476190476" customWidth="1"/>
    <col min="11" max="11" width="12.5428571428571" customWidth="1"/>
  </cols>
  <sheetData>
    <row r="1" spans="3:3">
      <c r="C1" s="118" t="s">
        <v>13</v>
      </c>
    </row>
    <row r="2" ht="15.75"/>
    <row r="3" s="118" customFormat="1" ht="15.75" spans="3:11">
      <c r="C3" s="119" t="s">
        <v>14</v>
      </c>
      <c r="D3" s="120">
        <v>2018</v>
      </c>
      <c r="E3" s="121">
        <v>2019</v>
      </c>
      <c r="F3" s="120">
        <v>2020</v>
      </c>
      <c r="G3" s="121">
        <v>2021</v>
      </c>
      <c r="H3" s="120">
        <v>2022</v>
      </c>
      <c r="I3" s="136" t="s">
        <v>2</v>
      </c>
      <c r="J3" s="136" t="s">
        <v>3</v>
      </c>
      <c r="K3" s="137" t="s">
        <v>15</v>
      </c>
    </row>
    <row r="4" spans="3:11">
      <c r="C4" s="122" t="s">
        <v>16</v>
      </c>
      <c r="D4" s="123">
        <v>78434.38</v>
      </c>
      <c r="E4" s="123">
        <v>74992.61</v>
      </c>
      <c r="F4" s="123">
        <v>85308.57</v>
      </c>
      <c r="G4" s="123">
        <v>98202.62</v>
      </c>
      <c r="H4" s="124">
        <v>112116.6</v>
      </c>
      <c r="I4" s="138">
        <v>136626.177</v>
      </c>
      <c r="J4" s="139">
        <v>128458</v>
      </c>
      <c r="K4" s="140">
        <f>(H4-D4)/D4</f>
        <v>0.429431838436155</v>
      </c>
    </row>
    <row r="5" spans="3:11">
      <c r="C5" s="125" t="s">
        <v>17</v>
      </c>
      <c r="D5" s="126">
        <v>51552.13</v>
      </c>
      <c r="E5" s="126">
        <v>50640.61</v>
      </c>
      <c r="F5" s="126">
        <v>59546.71</v>
      </c>
      <c r="G5" s="126">
        <v>72116.14</v>
      </c>
      <c r="H5" s="127">
        <v>63674.87</v>
      </c>
      <c r="I5" s="141">
        <v>86063.177</v>
      </c>
      <c r="J5" s="142">
        <v>76428</v>
      </c>
      <c r="K5" s="143">
        <f t="shared" ref="K5:K6" si="0">(H5-D5)/D5</f>
        <v>0.235154978077531</v>
      </c>
    </row>
    <row r="6" ht="15.75" spans="3:11">
      <c r="C6" s="128" t="s">
        <v>18</v>
      </c>
      <c r="D6" s="129">
        <v>26209.78</v>
      </c>
      <c r="E6" s="129">
        <v>23461.63</v>
      </c>
      <c r="F6" s="129">
        <v>24721.55</v>
      </c>
      <c r="G6" s="129">
        <v>25378.23</v>
      </c>
      <c r="H6" s="130">
        <v>18676.05</v>
      </c>
      <c r="I6" s="144">
        <v>32563</v>
      </c>
      <c r="J6" s="145">
        <v>44030</v>
      </c>
      <c r="K6" s="146">
        <f t="shared" si="0"/>
        <v>-0.287439650390045</v>
      </c>
    </row>
    <row r="7" spans="3:11">
      <c r="C7" s="131" t="s">
        <v>8</v>
      </c>
      <c r="D7" s="132">
        <f>D6/D4</f>
        <v>0.334161881562651</v>
      </c>
      <c r="E7" s="132">
        <f t="shared" ref="E7:J7" si="1">E6/E4</f>
        <v>0.312852559738886</v>
      </c>
      <c r="F7" s="132">
        <f t="shared" si="1"/>
        <v>0.289789759692373</v>
      </c>
      <c r="G7" s="132">
        <f t="shared" si="1"/>
        <v>0.258427219151587</v>
      </c>
      <c r="H7" s="132">
        <f t="shared" si="1"/>
        <v>0.166577027844226</v>
      </c>
      <c r="I7" s="132">
        <f t="shared" si="1"/>
        <v>0.238336464614684</v>
      </c>
      <c r="J7" s="132">
        <f t="shared" si="1"/>
        <v>0.342757944230799</v>
      </c>
      <c r="K7" s="147"/>
    </row>
    <row r="8" ht="15.75" spans="3:11">
      <c r="C8" s="133" t="s">
        <v>9</v>
      </c>
      <c r="D8" s="134">
        <f>D5/D4</f>
        <v>0.657264454694485</v>
      </c>
      <c r="E8" s="134">
        <f t="shared" ref="E8:J8" si="2">E5/E4</f>
        <v>0.675274670397523</v>
      </c>
      <c r="F8" s="134">
        <f t="shared" si="2"/>
        <v>0.698015568658577</v>
      </c>
      <c r="G8" s="134">
        <f t="shared" si="2"/>
        <v>0.734360651477527</v>
      </c>
      <c r="H8" s="134">
        <f t="shared" si="2"/>
        <v>0.567934364759545</v>
      </c>
      <c r="I8" s="134">
        <f t="shared" si="2"/>
        <v>0.629917186367588</v>
      </c>
      <c r="J8" s="134">
        <f t="shared" si="2"/>
        <v>0.594964891248501</v>
      </c>
      <c r="K8" s="148"/>
    </row>
    <row r="9" spans="3:8">
      <c r="C9" t="s">
        <v>10</v>
      </c>
      <c r="H9" s="135"/>
    </row>
    <row r="10" spans="3:3">
      <c r="C10" t="s">
        <v>11</v>
      </c>
    </row>
    <row r="11" spans="3:3">
      <c r="C11" t="s">
        <v>12</v>
      </c>
    </row>
  </sheetData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AH25"/>
  <sheetViews>
    <sheetView workbookViewId="0">
      <selection activeCell="C24" sqref="C24:C25"/>
    </sheetView>
  </sheetViews>
  <sheetFormatPr defaultColWidth="8.90476190476191" defaultRowHeight="15"/>
  <cols>
    <col min="3" max="3" width="34.8190476190476" customWidth="1"/>
  </cols>
  <sheetData>
    <row r="1" s="73" customFormat="1" ht="90" spans="4:34">
      <c r="D1" s="74">
        <v>2022</v>
      </c>
      <c r="E1" s="75" t="s">
        <v>19</v>
      </c>
      <c r="F1" s="75" t="s">
        <v>20</v>
      </c>
      <c r="G1" s="75" t="s">
        <v>21</v>
      </c>
      <c r="H1" s="75" t="s">
        <v>22</v>
      </c>
      <c r="I1" s="94" t="s">
        <v>23</v>
      </c>
      <c r="K1" s="74">
        <v>2021</v>
      </c>
      <c r="L1" s="75" t="s">
        <v>24</v>
      </c>
      <c r="M1" s="75" t="s">
        <v>20</v>
      </c>
      <c r="N1" s="75" t="s">
        <v>21</v>
      </c>
      <c r="O1" s="75" t="s">
        <v>22</v>
      </c>
      <c r="P1" s="94" t="s">
        <v>25</v>
      </c>
      <c r="Q1" s="74">
        <v>2020</v>
      </c>
      <c r="R1" s="75" t="s">
        <v>19</v>
      </c>
      <c r="S1" s="75" t="s">
        <v>20</v>
      </c>
      <c r="T1" s="75" t="s">
        <v>21</v>
      </c>
      <c r="U1" s="75" t="s">
        <v>22</v>
      </c>
      <c r="V1" s="94" t="s">
        <v>26</v>
      </c>
      <c r="W1" s="74">
        <v>2019</v>
      </c>
      <c r="X1" s="75" t="s">
        <v>24</v>
      </c>
      <c r="Y1" s="75" t="s">
        <v>20</v>
      </c>
      <c r="Z1" s="75" t="s">
        <v>21</v>
      </c>
      <c r="AA1" s="75" t="s">
        <v>22</v>
      </c>
      <c r="AB1" s="94" t="s">
        <v>27</v>
      </c>
      <c r="AC1" s="74">
        <v>2018</v>
      </c>
      <c r="AD1" s="75" t="s">
        <v>24</v>
      </c>
      <c r="AE1" s="75" t="s">
        <v>20</v>
      </c>
      <c r="AF1" s="75" t="s">
        <v>21</v>
      </c>
      <c r="AG1" s="75" t="s">
        <v>22</v>
      </c>
      <c r="AH1" s="94" t="s">
        <v>28</v>
      </c>
    </row>
    <row r="2" spans="3:34">
      <c r="C2" s="76" t="s">
        <v>16</v>
      </c>
      <c r="D2" s="77">
        <v>112116.6</v>
      </c>
      <c r="E2" s="3">
        <v>120047.245</v>
      </c>
      <c r="F2" s="4">
        <f t="shared" ref="F2:F6" si="0">D2-E2</f>
        <v>-7930.645</v>
      </c>
      <c r="G2" s="5">
        <f>D2/E2</f>
        <v>0.933937301101745</v>
      </c>
      <c r="H2" s="27">
        <f>D2/I2</f>
        <v>0.941420570478534</v>
      </c>
      <c r="I2" s="95">
        <v>119093</v>
      </c>
      <c r="J2" s="96"/>
      <c r="K2" s="97">
        <v>98202.62</v>
      </c>
      <c r="L2" s="25">
        <v>111222</v>
      </c>
      <c r="M2" s="26">
        <v>-13019.38</v>
      </c>
      <c r="N2" s="27">
        <v>0.882942403481326</v>
      </c>
      <c r="O2" s="27">
        <f>K2/P2</f>
        <v>0.811377321700046</v>
      </c>
      <c r="P2" s="98">
        <v>121032</v>
      </c>
      <c r="Q2" s="97">
        <v>85308.57</v>
      </c>
      <c r="R2" s="25">
        <v>89337</v>
      </c>
      <c r="S2" s="26">
        <v>-4028.42999999999</v>
      </c>
      <c r="T2" s="5">
        <v>0.954907485140535</v>
      </c>
      <c r="U2" s="27">
        <f>Q2/V2</f>
        <v>1.04494937771738</v>
      </c>
      <c r="V2" s="109">
        <v>81638.95</v>
      </c>
      <c r="W2" s="97">
        <v>74992.61</v>
      </c>
      <c r="X2" s="25">
        <v>86138</v>
      </c>
      <c r="Y2" s="26">
        <v>-11145.39</v>
      </c>
      <c r="Z2" s="5">
        <v>0.870610067565999</v>
      </c>
      <c r="AA2" s="27">
        <f>W2/AB2</f>
        <v>0.827659919653894</v>
      </c>
      <c r="AB2" s="112">
        <v>90608</v>
      </c>
      <c r="AC2" s="97">
        <v>78434.38</v>
      </c>
      <c r="AD2" s="25">
        <v>84201</v>
      </c>
      <c r="AE2" s="26">
        <v>-5766.62</v>
      </c>
      <c r="AF2" s="5">
        <v>0.931513639980523</v>
      </c>
      <c r="AG2" s="27">
        <f>AC2/AH2</f>
        <v>0.907931422507994</v>
      </c>
      <c r="AH2" s="115">
        <v>86388.0003</v>
      </c>
    </row>
    <row r="3" spans="3:34">
      <c r="C3" s="78" t="s">
        <v>17</v>
      </c>
      <c r="D3" s="79">
        <v>63674.87</v>
      </c>
      <c r="E3" s="9">
        <v>64565.245</v>
      </c>
      <c r="F3" s="4">
        <f t="shared" si="0"/>
        <v>-890.375</v>
      </c>
      <c r="G3" s="5">
        <f t="shared" ref="G3:G6" si="1">D3/E3</f>
        <v>0.986209686031548</v>
      </c>
      <c r="H3" s="27">
        <f t="shared" ref="H3:H5" si="2">D3/I3</f>
        <v>1.03048777330032</v>
      </c>
      <c r="I3" s="99">
        <v>61791</v>
      </c>
      <c r="J3" s="100"/>
      <c r="K3" s="101">
        <v>72116.14</v>
      </c>
      <c r="L3" s="30">
        <v>79394</v>
      </c>
      <c r="M3" s="26">
        <v>-7277.86</v>
      </c>
      <c r="N3" s="27">
        <v>0.908332367685216</v>
      </c>
      <c r="O3" s="27">
        <f t="shared" ref="O3:O5" si="3">K3/P3</f>
        <v>1.25192937990417</v>
      </c>
      <c r="P3" s="102">
        <v>57604</v>
      </c>
      <c r="Q3" s="101">
        <v>59546.71</v>
      </c>
      <c r="R3" s="30">
        <v>60653</v>
      </c>
      <c r="S3" s="26">
        <v>-1106.28999999999</v>
      </c>
      <c r="T3" s="5">
        <v>0.981760341615419</v>
      </c>
      <c r="U3" s="27">
        <f t="shared" ref="U3:U5" si="4">Q3/V3</f>
        <v>1.16028074304938</v>
      </c>
      <c r="V3" s="110">
        <v>51320.95</v>
      </c>
      <c r="W3" s="101">
        <v>50640.61</v>
      </c>
      <c r="X3" s="30">
        <v>54038</v>
      </c>
      <c r="Y3" s="26">
        <v>-3397.39</v>
      </c>
      <c r="Z3" s="5">
        <v>0.937129612494911</v>
      </c>
      <c r="AA3" s="27">
        <f t="shared" ref="AA3:AA5" si="5">W3/AB3</f>
        <v>0.889868032614044</v>
      </c>
      <c r="AB3" s="113">
        <v>56908</v>
      </c>
      <c r="AC3" s="101">
        <v>51552.13</v>
      </c>
      <c r="AD3" s="30">
        <v>52934</v>
      </c>
      <c r="AE3" s="26">
        <v>-1381.87</v>
      </c>
      <c r="AF3" s="5">
        <v>0.973894472361809</v>
      </c>
      <c r="AG3" s="27">
        <f t="shared" ref="AG3:AG5" si="6">AC3/AH3</f>
        <v>0.934287754534664</v>
      </c>
      <c r="AH3" s="116">
        <v>55178.0003</v>
      </c>
    </row>
    <row r="4" spans="3:34">
      <c r="C4" s="78" t="s">
        <v>29</v>
      </c>
      <c r="D4" s="79">
        <v>891.51</v>
      </c>
      <c r="E4" s="9">
        <v>1000</v>
      </c>
      <c r="F4" s="4">
        <f t="shared" si="0"/>
        <v>-108.49</v>
      </c>
      <c r="G4" s="5">
        <f t="shared" si="1"/>
        <v>0.89151</v>
      </c>
      <c r="H4" s="27">
        <f t="shared" si="2"/>
        <v>0.89151</v>
      </c>
      <c r="I4" s="99">
        <v>1000</v>
      </c>
      <c r="J4" s="100"/>
      <c r="K4" s="101">
        <v>708.25</v>
      </c>
      <c r="L4" s="30">
        <v>800</v>
      </c>
      <c r="M4" s="26">
        <v>-91.75</v>
      </c>
      <c r="N4" s="27">
        <v>0.8853125</v>
      </c>
      <c r="O4" s="27">
        <f t="shared" si="3"/>
        <v>0.70825</v>
      </c>
      <c r="P4" s="102">
        <v>1000</v>
      </c>
      <c r="Q4" s="101">
        <v>1040.31</v>
      </c>
      <c r="R4" s="30">
        <v>1000</v>
      </c>
      <c r="S4" s="26">
        <v>40.3099999999999</v>
      </c>
      <c r="T4" s="5">
        <v>1.04031</v>
      </c>
      <c r="U4" s="27">
        <f t="shared" si="4"/>
        <v>1.04031</v>
      </c>
      <c r="V4" s="110">
        <v>1000</v>
      </c>
      <c r="W4" s="101">
        <v>890.37</v>
      </c>
      <c r="X4" s="30">
        <v>1100</v>
      </c>
      <c r="Y4" s="26">
        <v>-209.63</v>
      </c>
      <c r="Z4" s="5">
        <v>0.809427272727273</v>
      </c>
      <c r="AA4" s="27">
        <f t="shared" si="5"/>
        <v>0.809427272727273</v>
      </c>
      <c r="AB4" s="113">
        <v>1100</v>
      </c>
      <c r="AC4" s="101">
        <v>672.47</v>
      </c>
      <c r="AD4" s="30">
        <v>700</v>
      </c>
      <c r="AE4" s="26">
        <v>-27.53</v>
      </c>
      <c r="AF4" s="5">
        <v>0.960671428571429</v>
      </c>
      <c r="AG4" s="27">
        <f t="shared" si="6"/>
        <v>0.960671428571429</v>
      </c>
      <c r="AH4" s="116">
        <v>700</v>
      </c>
    </row>
    <row r="5" spans="3:34">
      <c r="C5" s="78" t="s">
        <v>18</v>
      </c>
      <c r="D5" s="79">
        <v>18676.05</v>
      </c>
      <c r="E5" s="9">
        <v>22082</v>
      </c>
      <c r="F5" s="4">
        <f t="shared" si="0"/>
        <v>-3405.95</v>
      </c>
      <c r="G5" s="5">
        <f t="shared" si="1"/>
        <v>0.845758989221991</v>
      </c>
      <c r="H5" s="80">
        <f t="shared" si="2"/>
        <v>0.541303402701293</v>
      </c>
      <c r="I5" s="99">
        <v>34502</v>
      </c>
      <c r="J5" s="100"/>
      <c r="K5" s="103">
        <v>25378.23</v>
      </c>
      <c r="L5" s="104">
        <v>31028</v>
      </c>
      <c r="M5" s="105">
        <v>-5649.77</v>
      </c>
      <c r="N5" s="85">
        <v>0.817913819775686</v>
      </c>
      <c r="O5" s="106">
        <f t="shared" si="3"/>
        <v>0.737139247124434</v>
      </c>
      <c r="P5" s="107">
        <v>34428</v>
      </c>
      <c r="Q5" s="103">
        <v>24721.55</v>
      </c>
      <c r="R5" s="104">
        <v>27684</v>
      </c>
      <c r="S5" s="105">
        <v>-2962.45</v>
      </c>
      <c r="T5" s="84">
        <v>0.892990536049704</v>
      </c>
      <c r="U5" s="85">
        <f t="shared" si="4"/>
        <v>0.843220888191555</v>
      </c>
      <c r="V5" s="111">
        <v>29318</v>
      </c>
      <c r="W5" s="103">
        <v>23461.63</v>
      </c>
      <c r="X5" s="104">
        <v>31000</v>
      </c>
      <c r="Y5" s="105">
        <v>-7538.37</v>
      </c>
      <c r="Z5" s="84">
        <v>0.756826774193548</v>
      </c>
      <c r="AA5" s="27">
        <f t="shared" si="5"/>
        <v>0.719681901840491</v>
      </c>
      <c r="AB5" s="114">
        <v>32600</v>
      </c>
      <c r="AC5" s="103">
        <v>26209.78</v>
      </c>
      <c r="AD5" s="104">
        <v>30567</v>
      </c>
      <c r="AE5" s="105">
        <v>-4357.22</v>
      </c>
      <c r="AF5" s="84">
        <v>0.85745346288481</v>
      </c>
      <c r="AG5" s="27">
        <f t="shared" si="6"/>
        <v>0.859055391674861</v>
      </c>
      <c r="AH5" s="117">
        <v>30510</v>
      </c>
    </row>
    <row r="6" spans="3:10">
      <c r="C6" s="11" t="s">
        <v>30</v>
      </c>
      <c r="D6" s="81">
        <v>28874.17</v>
      </c>
      <c r="E6" s="82">
        <v>32400</v>
      </c>
      <c r="F6" s="83">
        <f t="shared" si="0"/>
        <v>-3525.83</v>
      </c>
      <c r="G6" s="84">
        <f t="shared" si="1"/>
        <v>0.891178086419753</v>
      </c>
      <c r="H6" s="85"/>
      <c r="I6" s="108">
        <v>34502</v>
      </c>
      <c r="J6" s="100"/>
    </row>
    <row r="7" spans="5:5">
      <c r="E7" s="13">
        <v>667178.37361926</v>
      </c>
    </row>
    <row r="8" spans="5:5">
      <c r="E8" s="14">
        <f>E2/E7</f>
        <v>0.179932758234918</v>
      </c>
    </row>
    <row r="9" ht="45" spans="4:6">
      <c r="D9" s="86" t="s">
        <v>31</v>
      </c>
      <c r="E9" s="73" t="s">
        <v>32</v>
      </c>
      <c r="F9" s="87" t="s">
        <v>33</v>
      </c>
    </row>
    <row r="10" spans="3:7">
      <c r="C10" s="15" t="s">
        <v>16</v>
      </c>
      <c r="D10" s="16">
        <v>136626.177</v>
      </c>
      <c r="E10" s="17">
        <v>123908</v>
      </c>
      <c r="F10" s="18">
        <v>128458</v>
      </c>
      <c r="G10" s="88"/>
    </row>
    <row r="11" spans="3:7">
      <c r="C11" s="19" t="s">
        <v>17</v>
      </c>
      <c r="D11" s="20">
        <v>86063.177</v>
      </c>
      <c r="E11" s="21">
        <v>72248</v>
      </c>
      <c r="F11" s="22">
        <v>76428</v>
      </c>
      <c r="G11" s="89"/>
    </row>
    <row r="12" spans="3:7">
      <c r="C12" s="78" t="s">
        <v>29</v>
      </c>
      <c r="D12" s="20">
        <v>1000</v>
      </c>
      <c r="E12" s="21">
        <v>1000</v>
      </c>
      <c r="F12" s="22">
        <v>1000</v>
      </c>
      <c r="G12" s="89"/>
    </row>
    <row r="13" spans="3:7">
      <c r="C13" s="78" t="s">
        <v>18</v>
      </c>
      <c r="D13" s="20">
        <v>32563</v>
      </c>
      <c r="E13" s="21">
        <v>45660</v>
      </c>
      <c r="F13" s="22">
        <v>44030</v>
      </c>
      <c r="G13" s="89"/>
    </row>
    <row r="17" ht="45" spans="3:8">
      <c r="C17" s="90" t="s">
        <v>34</v>
      </c>
      <c r="D17" s="38">
        <v>2018</v>
      </c>
      <c r="E17" s="38">
        <v>2019</v>
      </c>
      <c r="F17" s="38">
        <v>2020</v>
      </c>
      <c r="G17" s="38">
        <v>2021</v>
      </c>
      <c r="H17" s="38">
        <v>2022</v>
      </c>
    </row>
    <row r="18" spans="3:8">
      <c r="C18" s="91" t="s">
        <v>16</v>
      </c>
      <c r="D18" s="92">
        <v>0.931513639980523</v>
      </c>
      <c r="E18" s="92">
        <v>0.870610067565999</v>
      </c>
      <c r="F18" s="92">
        <v>0.954907485140535</v>
      </c>
      <c r="G18" s="93">
        <v>0.882942403481326</v>
      </c>
      <c r="H18" s="92">
        <v>0.933937301101745</v>
      </c>
    </row>
    <row r="19" spans="3:8">
      <c r="C19" s="91" t="s">
        <v>17</v>
      </c>
      <c r="D19" s="92">
        <v>0.973894472361809</v>
      </c>
      <c r="E19" s="92">
        <v>0.937129612494911</v>
      </c>
      <c r="F19" s="92">
        <v>0.981760341615419</v>
      </c>
      <c r="G19" s="93">
        <v>0.908332367685216</v>
      </c>
      <c r="H19" s="92">
        <v>0.986209686031548</v>
      </c>
    </row>
    <row r="20" spans="3:8">
      <c r="C20" s="91" t="s">
        <v>18</v>
      </c>
      <c r="D20" s="92">
        <v>0.85745346288481</v>
      </c>
      <c r="E20" s="92">
        <v>0.756826774193548</v>
      </c>
      <c r="F20" s="92">
        <v>0.892990536049704</v>
      </c>
      <c r="G20" s="93">
        <v>0.817913819775686</v>
      </c>
      <c r="H20" s="92">
        <v>0.845758989221991</v>
      </c>
    </row>
    <row r="24" spans="3:3">
      <c r="C24" t="s">
        <v>11</v>
      </c>
    </row>
    <row r="25" spans="3:3">
      <c r="C25" t="s">
        <v>12</v>
      </c>
    </row>
  </sheetData>
  <pageMargins left="0.7" right="0.7" top="0.75" bottom="0.75" header="0.3" footer="0.3"/>
  <headerFooter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O17"/>
  <sheetViews>
    <sheetView zoomScale="90" zoomScaleNormal="90" workbookViewId="0">
      <selection activeCell="C16" sqref="C16:C17"/>
    </sheetView>
  </sheetViews>
  <sheetFormatPr defaultColWidth="8.90476190476191" defaultRowHeight="15"/>
  <cols>
    <col min="3" max="3" width="18.4571428571429" customWidth="1"/>
    <col min="4" max="4" width="8.45714285714286" customWidth="1"/>
    <col min="5" max="5" width="7.81904761904762" customWidth="1"/>
  </cols>
  <sheetData>
    <row r="1" spans="3:15">
      <c r="C1" s="38"/>
      <c r="D1" s="38" t="s">
        <v>35</v>
      </c>
      <c r="E1" s="38" t="s">
        <v>36</v>
      </c>
      <c r="F1" s="38" t="s">
        <v>37</v>
      </c>
      <c r="G1" s="38" t="s">
        <v>38</v>
      </c>
      <c r="H1" s="38" t="s">
        <v>39</v>
      </c>
      <c r="I1" s="38" t="s">
        <v>40</v>
      </c>
      <c r="J1" s="38" t="s">
        <v>41</v>
      </c>
      <c r="K1" s="38" t="s">
        <v>42</v>
      </c>
      <c r="L1" s="38" t="s">
        <v>43</v>
      </c>
      <c r="M1" s="38" t="s">
        <v>44</v>
      </c>
      <c r="N1" s="38" t="s">
        <v>45</v>
      </c>
      <c r="O1" s="38" t="s">
        <v>46</v>
      </c>
    </row>
    <row r="2" spans="3:15">
      <c r="C2" s="39" t="s">
        <v>47</v>
      </c>
      <c r="D2" s="40">
        <v>136626.177</v>
      </c>
      <c r="E2" s="41">
        <v>123908</v>
      </c>
      <c r="F2" s="40">
        <v>120047.245</v>
      </c>
      <c r="G2" s="42">
        <v>119093</v>
      </c>
      <c r="H2" s="43">
        <v>111222</v>
      </c>
      <c r="I2" s="61">
        <v>121032</v>
      </c>
      <c r="J2" s="43">
        <v>89337</v>
      </c>
      <c r="K2" s="62">
        <v>81638.95</v>
      </c>
      <c r="L2" s="43">
        <v>86138</v>
      </c>
      <c r="M2" s="63">
        <v>90608</v>
      </c>
      <c r="N2" s="43">
        <v>84201</v>
      </c>
      <c r="O2" s="64">
        <v>86388.0003</v>
      </c>
    </row>
    <row r="3" spans="3:15">
      <c r="C3" s="44" t="s">
        <v>48</v>
      </c>
      <c r="D3" s="45">
        <v>86063.177</v>
      </c>
      <c r="E3" s="46">
        <v>72248</v>
      </c>
      <c r="F3" s="45">
        <v>64565.245</v>
      </c>
      <c r="G3" s="47">
        <v>61791</v>
      </c>
      <c r="H3" s="48">
        <v>79394</v>
      </c>
      <c r="I3" s="65">
        <v>57604</v>
      </c>
      <c r="J3" s="48">
        <v>60653</v>
      </c>
      <c r="K3" s="66">
        <v>51320.95</v>
      </c>
      <c r="L3" s="48">
        <v>54038</v>
      </c>
      <c r="M3" s="67">
        <v>56908</v>
      </c>
      <c r="N3" s="48">
        <v>52934</v>
      </c>
      <c r="O3" s="68">
        <v>55178.0003</v>
      </c>
    </row>
    <row r="4" spans="3:15">
      <c r="C4" s="44" t="s">
        <v>49</v>
      </c>
      <c r="D4" s="45">
        <v>32563</v>
      </c>
      <c r="E4" s="46">
        <v>45660</v>
      </c>
      <c r="F4" s="45">
        <v>22082</v>
      </c>
      <c r="G4" s="47">
        <v>34502</v>
      </c>
      <c r="H4" s="48">
        <v>31028</v>
      </c>
      <c r="I4" s="65">
        <v>34428</v>
      </c>
      <c r="J4" s="48">
        <v>27684</v>
      </c>
      <c r="K4" s="66">
        <v>29318</v>
      </c>
      <c r="L4" s="48">
        <v>31000</v>
      </c>
      <c r="M4" s="67">
        <v>32600</v>
      </c>
      <c r="N4" s="48">
        <v>30567</v>
      </c>
      <c r="O4" s="68">
        <v>30510</v>
      </c>
    </row>
    <row r="5" spans="6:6">
      <c r="F5" s="13"/>
    </row>
    <row r="6" spans="3:15">
      <c r="C6" s="38"/>
      <c r="D6" s="38" t="s">
        <v>35</v>
      </c>
      <c r="E6" s="38" t="s">
        <v>36</v>
      </c>
      <c r="F6" s="38" t="s">
        <v>37</v>
      </c>
      <c r="G6" s="38" t="s">
        <v>38</v>
      </c>
      <c r="H6" s="38" t="s">
        <v>39</v>
      </c>
      <c r="I6" s="38" t="s">
        <v>40</v>
      </c>
      <c r="J6" s="38" t="s">
        <v>41</v>
      </c>
      <c r="K6" s="38" t="s">
        <v>42</v>
      </c>
      <c r="L6" s="38" t="s">
        <v>43</v>
      </c>
      <c r="M6" s="38" t="s">
        <v>44</v>
      </c>
      <c r="N6" s="38" t="s">
        <v>45</v>
      </c>
      <c r="O6" s="38" t="s">
        <v>46</v>
      </c>
    </row>
    <row r="7" spans="3:15">
      <c r="C7" s="44" t="s">
        <v>49</v>
      </c>
      <c r="D7" s="45">
        <v>32563</v>
      </c>
      <c r="E7" s="46">
        <v>45660</v>
      </c>
      <c r="F7" s="45">
        <v>22082</v>
      </c>
      <c r="G7" s="47">
        <v>34502</v>
      </c>
      <c r="H7" s="48">
        <v>31028</v>
      </c>
      <c r="I7" s="65">
        <v>34428</v>
      </c>
      <c r="J7" s="48">
        <v>27684</v>
      </c>
      <c r="K7" s="66">
        <v>29318</v>
      </c>
      <c r="L7" s="48">
        <v>31000</v>
      </c>
      <c r="M7" s="67">
        <v>32600</v>
      </c>
      <c r="N7" s="48">
        <v>30567</v>
      </c>
      <c r="O7" s="68">
        <v>30510</v>
      </c>
    </row>
    <row r="8" ht="15.75"/>
    <row r="9" spans="3:9">
      <c r="C9" s="49" t="s">
        <v>49</v>
      </c>
      <c r="D9" s="50">
        <v>2018</v>
      </c>
      <c r="E9" s="50">
        <v>2019</v>
      </c>
      <c r="F9" s="50">
        <v>2020</v>
      </c>
      <c r="G9" s="50">
        <v>2021</v>
      </c>
      <c r="H9" s="50">
        <v>2022</v>
      </c>
      <c r="I9" s="69">
        <v>2023</v>
      </c>
    </row>
    <row r="10" spans="3:9">
      <c r="C10" s="51" t="s">
        <v>24</v>
      </c>
      <c r="D10" s="52">
        <v>30567</v>
      </c>
      <c r="E10" s="52">
        <v>31000</v>
      </c>
      <c r="F10" s="52">
        <v>27684</v>
      </c>
      <c r="G10" s="52">
        <v>31028</v>
      </c>
      <c r="H10" s="53">
        <v>22082</v>
      </c>
      <c r="I10" s="70">
        <v>32563</v>
      </c>
    </row>
    <row r="11" spans="3:9">
      <c r="C11" s="51" t="s">
        <v>50</v>
      </c>
      <c r="D11" s="54">
        <v>30510</v>
      </c>
      <c r="E11" s="55">
        <v>45660</v>
      </c>
      <c r="F11" s="56">
        <v>34502</v>
      </c>
      <c r="G11" s="57">
        <v>34428</v>
      </c>
      <c r="H11" s="56">
        <v>34502</v>
      </c>
      <c r="I11" s="71">
        <v>45660</v>
      </c>
    </row>
    <row r="12" spans="3:9">
      <c r="C12" s="58" t="s">
        <v>51</v>
      </c>
      <c r="D12" s="59">
        <f>(D10-D11)/D11</f>
        <v>0.00186823992133727</v>
      </c>
      <c r="E12" s="60">
        <f t="shared" ref="E12:I12" si="0">(E10-E11)/E11</f>
        <v>-0.321068769163382</v>
      </c>
      <c r="F12" s="60">
        <f t="shared" si="0"/>
        <v>-0.19761173265318</v>
      </c>
      <c r="G12" s="60">
        <f t="shared" si="0"/>
        <v>-0.098756825839433</v>
      </c>
      <c r="H12" s="60">
        <f t="shared" si="0"/>
        <v>-0.359979131644542</v>
      </c>
      <c r="I12" s="72">
        <f t="shared" si="0"/>
        <v>-0.286837494524748</v>
      </c>
    </row>
    <row r="15" spans="3:3">
      <c r="C15" t="s">
        <v>52</v>
      </c>
    </row>
    <row r="16" spans="3:3">
      <c r="C16" t="s">
        <v>11</v>
      </c>
    </row>
    <row r="17" spans="3:3">
      <c r="C17" t="s">
        <v>12</v>
      </c>
    </row>
  </sheetData>
  <pageMargins left="0.7" right="0.7" top="0.75" bottom="0.75" header="0.3" footer="0.3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AB18"/>
  <sheetViews>
    <sheetView tabSelected="1" zoomScale="90" zoomScaleNormal="90" workbookViewId="0">
      <selection activeCell="K24" sqref="K24"/>
    </sheetView>
  </sheetViews>
  <sheetFormatPr defaultColWidth="9" defaultRowHeight="15"/>
  <cols>
    <col min="3" max="3" width="34.8190476190476" customWidth="1"/>
  </cols>
  <sheetData>
    <row r="1" spans="4:28">
      <c r="D1">
        <v>2022</v>
      </c>
      <c r="E1" t="s">
        <v>24</v>
      </c>
      <c r="H1" t="s">
        <v>53</v>
      </c>
      <c r="I1">
        <v>2021</v>
      </c>
      <c r="J1" t="s">
        <v>24</v>
      </c>
      <c r="M1" t="s">
        <v>54</v>
      </c>
      <c r="N1">
        <v>2020</v>
      </c>
      <c r="O1" t="s">
        <v>24</v>
      </c>
      <c r="R1" t="s">
        <v>55</v>
      </c>
      <c r="S1">
        <v>2019</v>
      </c>
      <c r="T1" t="s">
        <v>24</v>
      </c>
      <c r="W1" t="s">
        <v>56</v>
      </c>
      <c r="X1">
        <v>2018</v>
      </c>
      <c r="AB1" t="s">
        <v>57</v>
      </c>
    </row>
    <row r="2" spans="3:28">
      <c r="C2" s="1" t="s">
        <v>58</v>
      </c>
      <c r="D2" s="2">
        <v>112116.6</v>
      </c>
      <c r="E2" s="3">
        <v>120047.245</v>
      </c>
      <c r="F2" s="4">
        <f t="shared" ref="F2:F6" si="0">D2-E2</f>
        <v>-7930.645</v>
      </c>
      <c r="G2" s="5">
        <f t="shared" ref="G2:G6" si="1">D2/E2</f>
        <v>0.933937301101745</v>
      </c>
      <c r="H2" s="6">
        <v>119093</v>
      </c>
      <c r="I2" s="24">
        <v>98202.62</v>
      </c>
      <c r="J2" s="25">
        <v>111222</v>
      </c>
      <c r="K2" s="26">
        <v>-13019.38</v>
      </c>
      <c r="L2" s="27">
        <v>0.882942403481326</v>
      </c>
      <c r="M2" s="28">
        <v>121032</v>
      </c>
      <c r="N2" s="24">
        <v>85308.57</v>
      </c>
      <c r="O2" s="25">
        <v>89337</v>
      </c>
      <c r="P2" s="26">
        <v>-4028.42999999999</v>
      </c>
      <c r="Q2" s="5">
        <v>0.954907485140535</v>
      </c>
      <c r="R2" s="32">
        <v>81638.95</v>
      </c>
      <c r="S2" s="24">
        <v>74992.61</v>
      </c>
      <c r="T2" s="25">
        <v>86138</v>
      </c>
      <c r="U2" s="26">
        <v>-11145.39</v>
      </c>
      <c r="V2" s="5">
        <v>0.870610067565999</v>
      </c>
      <c r="W2" s="33">
        <v>90608</v>
      </c>
      <c r="X2" s="24">
        <v>78434.38</v>
      </c>
      <c r="Y2" s="25">
        <v>84201</v>
      </c>
      <c r="Z2" s="26">
        <v>-5766.62</v>
      </c>
      <c r="AA2" s="5">
        <v>0.931513639980523</v>
      </c>
      <c r="AB2" s="36">
        <v>86388.0003</v>
      </c>
    </row>
    <row r="3" spans="3:28">
      <c r="C3" s="7" t="s">
        <v>59</v>
      </c>
      <c r="D3" s="8">
        <v>63674.87</v>
      </c>
      <c r="E3" s="9">
        <v>64565.245</v>
      </c>
      <c r="F3" s="4">
        <f t="shared" si="0"/>
        <v>-890.375</v>
      </c>
      <c r="G3" s="5">
        <f t="shared" si="1"/>
        <v>0.986209686031548</v>
      </c>
      <c r="H3" s="10">
        <v>61791</v>
      </c>
      <c r="I3" s="29">
        <v>72116.14</v>
      </c>
      <c r="J3" s="30">
        <v>79394</v>
      </c>
      <c r="K3" s="26">
        <v>-7277.86</v>
      </c>
      <c r="L3" s="27">
        <v>0.908332367685216</v>
      </c>
      <c r="M3" s="31">
        <v>57604</v>
      </c>
      <c r="N3" s="29">
        <v>59546.71</v>
      </c>
      <c r="O3" s="30">
        <v>60653</v>
      </c>
      <c r="P3" s="26">
        <v>-1106.28999999999</v>
      </c>
      <c r="Q3" s="5">
        <v>0.981760341615419</v>
      </c>
      <c r="R3" s="34">
        <v>51320.95</v>
      </c>
      <c r="S3" s="29">
        <v>50640.61</v>
      </c>
      <c r="T3" s="30">
        <v>54038</v>
      </c>
      <c r="U3" s="26">
        <v>-3397.39</v>
      </c>
      <c r="V3" s="5">
        <v>0.937129612494911</v>
      </c>
      <c r="W3" s="35">
        <v>56908</v>
      </c>
      <c r="X3" s="29">
        <v>51552.13</v>
      </c>
      <c r="Y3" s="30">
        <v>52934</v>
      </c>
      <c r="Z3" s="26">
        <v>-1381.87</v>
      </c>
      <c r="AA3" s="5">
        <v>0.973894472361809</v>
      </c>
      <c r="AB3" s="37">
        <v>55178.0003</v>
      </c>
    </row>
    <row r="4" spans="3:28">
      <c r="C4" s="7" t="s">
        <v>60</v>
      </c>
      <c r="D4" s="8">
        <v>891.51</v>
      </c>
      <c r="E4" s="9">
        <v>1000</v>
      </c>
      <c r="F4" s="4">
        <f t="shared" si="0"/>
        <v>-108.49</v>
      </c>
      <c r="G4" s="5">
        <f t="shared" si="1"/>
        <v>0.89151</v>
      </c>
      <c r="H4" s="10">
        <v>1000</v>
      </c>
      <c r="I4" s="29">
        <v>708.25</v>
      </c>
      <c r="J4" s="30">
        <v>800</v>
      </c>
      <c r="K4" s="26">
        <v>-91.75</v>
      </c>
      <c r="L4" s="27">
        <v>0.8853125</v>
      </c>
      <c r="M4" s="31">
        <v>1000</v>
      </c>
      <c r="N4" s="29">
        <v>1040.31</v>
      </c>
      <c r="O4" s="30">
        <v>1000</v>
      </c>
      <c r="P4" s="26">
        <v>40.3099999999999</v>
      </c>
      <c r="Q4" s="5">
        <v>1.04031</v>
      </c>
      <c r="R4" s="34">
        <v>1000</v>
      </c>
      <c r="S4" s="29">
        <v>890.37</v>
      </c>
      <c r="T4" s="30">
        <v>1100</v>
      </c>
      <c r="U4" s="26">
        <v>-209.63</v>
      </c>
      <c r="V4" s="5">
        <v>0.809427272727273</v>
      </c>
      <c r="W4" s="35">
        <v>1100</v>
      </c>
      <c r="X4" s="29">
        <v>672.47</v>
      </c>
      <c r="Y4" s="30">
        <v>700</v>
      </c>
      <c r="Z4" s="26">
        <v>-27.53</v>
      </c>
      <c r="AA4" s="5">
        <v>0.960671428571429</v>
      </c>
      <c r="AB4" s="37">
        <v>700</v>
      </c>
    </row>
    <row r="5" spans="3:28">
      <c r="C5" s="7" t="s">
        <v>61</v>
      </c>
      <c r="D5" s="8">
        <v>18676.05</v>
      </c>
      <c r="E5" s="9">
        <v>22082</v>
      </c>
      <c r="F5" s="4">
        <f t="shared" si="0"/>
        <v>-3405.95</v>
      </c>
      <c r="G5" s="5">
        <f t="shared" si="1"/>
        <v>0.845758989221991</v>
      </c>
      <c r="H5" s="10">
        <v>34502</v>
      </c>
      <c r="I5" s="29">
        <v>25378.23</v>
      </c>
      <c r="J5" s="30">
        <v>31028</v>
      </c>
      <c r="K5" s="26">
        <v>-5649.77</v>
      </c>
      <c r="L5" s="27">
        <v>0.817913819775686</v>
      </c>
      <c r="M5" s="31">
        <v>34428</v>
      </c>
      <c r="N5" s="29">
        <v>24721.55</v>
      </c>
      <c r="O5" s="30">
        <v>27684</v>
      </c>
      <c r="P5" s="26">
        <v>-2962.45</v>
      </c>
      <c r="Q5" s="5">
        <v>0.892990536049704</v>
      </c>
      <c r="R5" s="34">
        <v>29318</v>
      </c>
      <c r="S5" s="29">
        <v>23461.63</v>
      </c>
      <c r="T5" s="30">
        <v>31000</v>
      </c>
      <c r="U5" s="26">
        <v>-7538.37</v>
      </c>
      <c r="V5" s="5">
        <v>0.756826774193548</v>
      </c>
      <c r="W5" s="35">
        <v>32600</v>
      </c>
      <c r="X5" s="29">
        <v>26209.78</v>
      </c>
      <c r="Y5" s="30">
        <v>30567</v>
      </c>
      <c r="Z5" s="26">
        <v>-4357.22</v>
      </c>
      <c r="AA5" s="5">
        <v>0.85745346288481</v>
      </c>
      <c r="AB5" s="37">
        <v>30510</v>
      </c>
    </row>
    <row r="6" spans="3:8">
      <c r="C6" s="11" t="s">
        <v>30</v>
      </c>
      <c r="D6" s="12">
        <v>28874.17</v>
      </c>
      <c r="E6" s="3">
        <v>32400</v>
      </c>
      <c r="F6" s="4">
        <f t="shared" si="0"/>
        <v>-3525.83</v>
      </c>
      <c r="G6" s="5">
        <f t="shared" si="1"/>
        <v>0.891178086419753</v>
      </c>
      <c r="H6" s="10">
        <v>34502</v>
      </c>
    </row>
    <row r="7" spans="5:5">
      <c r="E7" s="13">
        <v>667178.37361926</v>
      </c>
    </row>
    <row r="8" spans="5:5">
      <c r="E8" s="14">
        <f>E2/E7</f>
        <v>0.179932758234918</v>
      </c>
    </row>
    <row r="9" spans="4:7">
      <c r="D9" t="s">
        <v>62</v>
      </c>
      <c r="E9" t="s">
        <v>63</v>
      </c>
      <c r="G9" s="149" t="s">
        <v>64</v>
      </c>
    </row>
    <row r="10" spans="3:7">
      <c r="C10" s="15" t="s">
        <v>58</v>
      </c>
      <c r="D10" s="16">
        <v>136626.177</v>
      </c>
      <c r="E10" s="17">
        <v>123908</v>
      </c>
      <c r="G10" s="18">
        <v>128458</v>
      </c>
    </row>
    <row r="11" spans="3:7">
      <c r="C11" s="19" t="s">
        <v>18</v>
      </c>
      <c r="D11" s="20">
        <v>86063.177</v>
      </c>
      <c r="E11" s="21">
        <v>72248</v>
      </c>
      <c r="G11" s="22">
        <v>76428</v>
      </c>
    </row>
    <row r="12" spans="3:7">
      <c r="C12" s="7" t="s">
        <v>60</v>
      </c>
      <c r="D12" s="20">
        <v>1000</v>
      </c>
      <c r="E12" s="21">
        <v>1000</v>
      </c>
      <c r="G12" s="22">
        <v>1000</v>
      </c>
    </row>
    <row r="13" spans="3:7">
      <c r="C13" s="23" t="s">
        <v>18</v>
      </c>
      <c r="D13" s="20">
        <v>32563</v>
      </c>
      <c r="E13" s="21">
        <v>45660</v>
      </c>
      <c r="G13" s="22">
        <v>44030</v>
      </c>
    </row>
    <row r="17" spans="3:3">
      <c r="C17" t="s">
        <v>11</v>
      </c>
    </row>
    <row r="18" spans="3:3">
      <c r="C18" t="s">
        <v>12</v>
      </c>
    </row>
  </sheetData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Pesha</vt:lpstr>
      <vt:lpstr>Fakt</vt:lpstr>
      <vt:lpstr>realizim</vt:lpstr>
      <vt:lpstr>shkurtime me AN</vt:lpstr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CTS</cp:lastModifiedBy>
  <dcterms:created xsi:type="dcterms:W3CDTF">2023-11-12T21:28:00Z</dcterms:created>
  <dcterms:modified xsi:type="dcterms:W3CDTF">2024-02-01T15:24:08Z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7E768D58466042E8BA94DA52993CA697</vt:lpwstr>
  </property>
  <property fmtid="{D5CDD505-2E9C-101B-9397-08002B2CF9AE}" pid="3" name="KSOProductBuildVer">
    <vt:lpwstr>1033-11.2.0.11225</vt:lpwstr>
  </property>
</Properties>
</file>